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5"/>
  </bookViews>
  <sheets>
    <sheet name="class 5" sheetId="1" r:id="rId1"/>
    <sheet name="class 6" sheetId="2" r:id="rId2"/>
    <sheet name="class 7" sheetId="3" r:id="rId3"/>
    <sheet name="class 8" sheetId="4" r:id="rId4"/>
    <sheet name="class 9A" sheetId="5" r:id="rId5"/>
    <sheet name="class 9B" sheetId="6" r:id="rId6"/>
    <sheet name="xc time" sheetId="7" state="hidden" r:id="rId7"/>
  </sheets>
  <definedNames>
    <definedName name="_xlnm.Print_Area" localSheetId="0">'class 5'!$A$1:$L$15</definedName>
    <definedName name="_xlnm.Print_Area" localSheetId="1">'class 6'!$A$1:$L$24</definedName>
    <definedName name="_xlnm.Print_Area" localSheetId="2">'class 7'!$A$1:$L$25</definedName>
    <definedName name="_xlnm.Print_Area" localSheetId="3">'class 8'!$A$1:$L$26</definedName>
    <definedName name="_xlnm.Print_Area" localSheetId="4">'class 9A'!$A$1:$L$28</definedName>
    <definedName name="_xlnm.Print_Area" localSheetId="5">'class 9B'!$A$1:$L$29</definedName>
    <definedName name="_xlnm.Print_Area" localSheetId="6">'xc time'!$A$60:$R$104</definedName>
  </definedNames>
  <calcPr fullCalcOnLoad="1"/>
</workbook>
</file>

<file path=xl/sharedStrings.xml><?xml version="1.0" encoding="utf-8"?>
<sst xmlns="http://schemas.openxmlformats.org/spreadsheetml/2006/main" count="492" uniqueCount="247">
  <si>
    <t>B No.</t>
  </si>
  <si>
    <t>Rider</t>
  </si>
  <si>
    <t>Horse</t>
  </si>
  <si>
    <t>Dress</t>
  </si>
  <si>
    <t>XC</t>
  </si>
  <si>
    <t>TF</t>
  </si>
  <si>
    <t>SJ</t>
  </si>
  <si>
    <t>Total</t>
  </si>
  <si>
    <t>Place</t>
  </si>
  <si>
    <t>Back No</t>
  </si>
  <si>
    <t>Time In</t>
  </si>
  <si>
    <t>Time Out</t>
  </si>
  <si>
    <t>Time Taken</t>
  </si>
  <si>
    <t>Time Allowed</t>
  </si>
  <si>
    <t>Time Faults</t>
  </si>
  <si>
    <t>Convert to seconds</t>
  </si>
  <si>
    <t>Time Penalties</t>
  </si>
  <si>
    <t>Time adjustment in seconds</t>
  </si>
  <si>
    <t>Judges Score</t>
  </si>
  <si>
    <t>YELLOW</t>
  </si>
  <si>
    <t>Class 1</t>
  </si>
  <si>
    <t>Class 2</t>
  </si>
  <si>
    <t>RED</t>
  </si>
  <si>
    <t>Class 7</t>
  </si>
  <si>
    <t>Inspector Gadget</t>
  </si>
  <si>
    <t>Ruby Sugrue</t>
  </si>
  <si>
    <t>Steph Hubbard</t>
  </si>
  <si>
    <t>Rainbow Scout</t>
  </si>
  <si>
    <t>Charlotte Thomas</t>
  </si>
  <si>
    <t>Jessica Kerr</t>
  </si>
  <si>
    <t>Stanley</t>
  </si>
  <si>
    <t>Emma Barker</t>
  </si>
  <si>
    <t>Class 3 &amp; 4A</t>
  </si>
  <si>
    <t>Class 4B</t>
  </si>
  <si>
    <t>Class 5A</t>
  </si>
  <si>
    <t>Class 5B</t>
  </si>
  <si>
    <t>Class 6A</t>
  </si>
  <si>
    <t>Class 6B</t>
  </si>
  <si>
    <t>Class 8</t>
  </si>
  <si>
    <t>Anya Johnston</t>
  </si>
  <si>
    <t>Versailles</t>
  </si>
  <si>
    <t>Sophie Griffith</t>
  </si>
  <si>
    <t>Jessie Fitzjohn</t>
  </si>
  <si>
    <t>Rumbling Thunder</t>
  </si>
  <si>
    <t>Rein Off</t>
  </si>
  <si>
    <t>Waiwai Express</t>
  </si>
  <si>
    <t>Bayross</t>
  </si>
  <si>
    <t>Sharne Paton</t>
  </si>
  <si>
    <t>Rebecca Hadfield</t>
  </si>
  <si>
    <t>Jordan Shrimpton</t>
  </si>
  <si>
    <t>Rebecca Sheate</t>
  </si>
  <si>
    <t>Miltonbrook Ballantyne</t>
  </si>
  <si>
    <t>Kate Gutry</t>
  </si>
  <si>
    <t>Lucy Cochrane</t>
  </si>
  <si>
    <t>Anailise Hini</t>
  </si>
  <si>
    <t>Eve Hawes</t>
  </si>
  <si>
    <t>Hane Johnsen</t>
  </si>
  <si>
    <t>Test A3</t>
  </si>
  <si>
    <t>Nicola Barringer</t>
  </si>
  <si>
    <t>Katie Wilson</t>
  </si>
  <si>
    <t>Kate Mahan</t>
  </si>
  <si>
    <t>Arianne Jones</t>
  </si>
  <si>
    <t>Taylor Harris</t>
  </si>
  <si>
    <t>Annabelle Boon</t>
  </si>
  <si>
    <t>Gemma Lewis</t>
  </si>
  <si>
    <t>Dressage Time</t>
  </si>
  <si>
    <t>08:30 am</t>
  </si>
  <si>
    <t>09:26 am</t>
  </si>
  <si>
    <t>10:22 am</t>
  </si>
  <si>
    <t>10:29 am</t>
  </si>
  <si>
    <t>10:37 am</t>
  </si>
  <si>
    <t>Georgia Mitchell</t>
  </si>
  <si>
    <t>Samantha Gillies</t>
  </si>
  <si>
    <t>Class  5 110cm Any Age</t>
  </si>
  <si>
    <t>08:36 am</t>
  </si>
  <si>
    <t>08:42 am</t>
  </si>
  <si>
    <t>08:48 am</t>
  </si>
  <si>
    <t>08:54 am</t>
  </si>
  <si>
    <t>09:00 am</t>
  </si>
  <si>
    <t>09:06 am</t>
  </si>
  <si>
    <t>Georgia Hendry</t>
  </si>
  <si>
    <t>Talia Allison</t>
  </si>
  <si>
    <t>Whats The Buzz</t>
  </si>
  <si>
    <t>Loan Moon</t>
  </si>
  <si>
    <t>Ka Pai Kiwi</t>
  </si>
  <si>
    <t>Simple Solution</t>
  </si>
  <si>
    <t>Galvanised</t>
  </si>
  <si>
    <t>Mustang Magestical</t>
  </si>
  <si>
    <t>Class  6 105cm Any Age</t>
  </si>
  <si>
    <t>Test L4</t>
  </si>
  <si>
    <t>08:38 am</t>
  </si>
  <si>
    <t>08:46 am</t>
  </si>
  <si>
    <t>09:02 am</t>
  </si>
  <si>
    <t>09:10 am</t>
  </si>
  <si>
    <t>09:18 am</t>
  </si>
  <si>
    <t>09:34 am</t>
  </si>
  <si>
    <t>09:42 am</t>
  </si>
  <si>
    <t>09:50 am</t>
  </si>
  <si>
    <t>09:58 am</t>
  </si>
  <si>
    <t>10:06 am</t>
  </si>
  <si>
    <t>10:14 am</t>
  </si>
  <si>
    <t>Hollie Kooman</t>
  </si>
  <si>
    <t>Holly Sanders</t>
  </si>
  <si>
    <t>Mackenzie Clearwater</t>
  </si>
  <si>
    <t>Georgie Bolton</t>
  </si>
  <si>
    <t>Hattie Munro</t>
  </si>
  <si>
    <t>Nicole Martin</t>
  </si>
  <si>
    <t>Maia Schinkel</t>
  </si>
  <si>
    <t>Emily Wingham</t>
  </si>
  <si>
    <t>Silver Gamble</t>
  </si>
  <si>
    <t>Spookee Possum</t>
  </si>
  <si>
    <t>My Muskateer</t>
  </si>
  <si>
    <t>Mcconnells Road</t>
  </si>
  <si>
    <t>Incendium</t>
  </si>
  <si>
    <t>Baxter</t>
  </si>
  <si>
    <t>Bastille</t>
  </si>
  <si>
    <t>Mr Strident</t>
  </si>
  <si>
    <t>Secret Ambition</t>
  </si>
  <si>
    <t>Zulu Warrior</t>
  </si>
  <si>
    <t>Beyond Our Shores</t>
  </si>
  <si>
    <t>BLACK</t>
  </si>
  <si>
    <t>Class  7 105cm Springston Trophy</t>
  </si>
  <si>
    <t>10:21 am</t>
  </si>
  <si>
    <t>10:45 am</t>
  </si>
  <si>
    <t>10:53 am</t>
  </si>
  <si>
    <t>Zoe Macclure</t>
  </si>
  <si>
    <t>Paige Hardwick</t>
  </si>
  <si>
    <t>Elsa Rosanowski</t>
  </si>
  <si>
    <t>Natalie Peoples</t>
  </si>
  <si>
    <t>Ellie Honeybone</t>
  </si>
  <si>
    <t>Sophie Jarvis</t>
  </si>
  <si>
    <t>Hannah Vanden Broeke</t>
  </si>
  <si>
    <t>Charlotte Greenaway</t>
  </si>
  <si>
    <t>Ivanoff</t>
  </si>
  <si>
    <t>Tanae Mahuta</t>
  </si>
  <si>
    <t>Oddysey The Noble</t>
  </si>
  <si>
    <t>Tui Hills Copper Abbie</t>
  </si>
  <si>
    <t>Delasfad</t>
  </si>
  <si>
    <t>Kemdale</t>
  </si>
  <si>
    <t>Esperanza Power Trip</t>
  </si>
  <si>
    <t>Time To Tango Too</t>
  </si>
  <si>
    <t>Mr Bean</t>
  </si>
  <si>
    <t>Te Puke</t>
  </si>
  <si>
    <t>Dare To Be Dublin</t>
  </si>
  <si>
    <t>Tallyho Pompeii</t>
  </si>
  <si>
    <t>Arjay Trojan</t>
  </si>
  <si>
    <t>Class  8 95cm Any Age</t>
  </si>
  <si>
    <t>Nicketa Mcconachy</t>
  </si>
  <si>
    <t>Grace Bleach</t>
  </si>
  <si>
    <t>Janie Kersten</t>
  </si>
  <si>
    <t>Johannah Schwass-marsh</t>
  </si>
  <si>
    <t>Pam Norton</t>
  </si>
  <si>
    <t>Quinn Coutts</t>
  </si>
  <si>
    <t>Sarah Ormandy</t>
  </si>
  <si>
    <t>Muzza's Mate</t>
  </si>
  <si>
    <t>Wairewa Sonic</t>
  </si>
  <si>
    <t>Binnawiwe The Yeoman</t>
  </si>
  <si>
    <t>Gurteen Rukus</t>
  </si>
  <si>
    <t>Rosamosa</t>
  </si>
  <si>
    <t>Umlungu</t>
  </si>
  <si>
    <t>Tuis Morning Star</t>
  </si>
  <si>
    <t>Wallaby Way</t>
  </si>
  <si>
    <t>Blown Away</t>
  </si>
  <si>
    <t>Gold Park Touch Of Magic</t>
  </si>
  <si>
    <t>La Dama Vegas</t>
  </si>
  <si>
    <t>Buffalo Joe</t>
  </si>
  <si>
    <t>Glen Cree Copy Cat</t>
  </si>
  <si>
    <t>Ignite</t>
  </si>
  <si>
    <t>Class  9A 95cm Springston Trophy</t>
  </si>
  <si>
    <t>10:18 am</t>
  </si>
  <si>
    <t>11:01 am</t>
  </si>
  <si>
    <t>11:09 am</t>
  </si>
  <si>
    <t>11:17 am</t>
  </si>
  <si>
    <t>11:25 am</t>
  </si>
  <si>
    <t>Montana Hewson</t>
  </si>
  <si>
    <t>Katherine Hadler</t>
  </si>
  <si>
    <t>Victoria Wells</t>
  </si>
  <si>
    <t>Imogen Morrison</t>
  </si>
  <si>
    <t>Sophie Rosanowski</t>
  </si>
  <si>
    <t>Caroline Holder</t>
  </si>
  <si>
    <t>Abby Harris</t>
  </si>
  <si>
    <t>Mia Jones</t>
  </si>
  <si>
    <t>Jamie Atkinson</t>
  </si>
  <si>
    <t>Robbie Cochrane</t>
  </si>
  <si>
    <t>Sophie Thomas</t>
  </si>
  <si>
    <t>Olivia Goodwillie</t>
  </si>
  <si>
    <t>Mya Plotkin</t>
  </si>
  <si>
    <t>Maggie Bowles</t>
  </si>
  <si>
    <t>Halcyon Goldrush</t>
  </si>
  <si>
    <t>Hakuna Matata</t>
  </si>
  <si>
    <t>Bamboozle</t>
  </si>
  <si>
    <t>Agricola</t>
  </si>
  <si>
    <t>Amboselli</t>
  </si>
  <si>
    <t>Pendarra Prince Caspian</t>
  </si>
  <si>
    <t>Rupunzel</t>
  </si>
  <si>
    <t>Obama</t>
  </si>
  <si>
    <t>Gymanji</t>
  </si>
  <si>
    <t>Wembleybrook Barrington</t>
  </si>
  <si>
    <t>Lewiston</t>
  </si>
  <si>
    <t>Brackenleigh's Royal Ascot</t>
  </si>
  <si>
    <t>Toffee Deluxe</t>
  </si>
  <si>
    <t>Retail Therapy</t>
  </si>
  <si>
    <t>Adelphi Balblair</t>
  </si>
  <si>
    <t>Manutuke</t>
  </si>
  <si>
    <t>Triple Star Blank Canvas</t>
  </si>
  <si>
    <t>Pavlova</t>
  </si>
  <si>
    <t>Absolution Ii</t>
  </si>
  <si>
    <t>Class  9B 95cm Springston Trophy</t>
  </si>
  <si>
    <t>Brooke Fodie</t>
  </si>
  <si>
    <t>Tash Higgs</t>
  </si>
  <si>
    <t>Chanelle Huggins</t>
  </si>
  <si>
    <t>Eloise Thomas</t>
  </si>
  <si>
    <t>Nicole Hubrick</t>
  </si>
  <si>
    <t>Lucy Baker</t>
  </si>
  <si>
    <t>Mikayla Jarvis</t>
  </si>
  <si>
    <t>Emily Swain</t>
  </si>
  <si>
    <t>Ginny Kerr</t>
  </si>
  <si>
    <t>Fabriana Mcquarrie</t>
  </si>
  <si>
    <t>Zaria Kira</t>
  </si>
  <si>
    <t>Abbey Baker</t>
  </si>
  <si>
    <t>Cluedo</t>
  </si>
  <si>
    <t>Déjà Vu</t>
  </si>
  <si>
    <t>Reconcile Ty</t>
  </si>
  <si>
    <t>She'll Do</t>
  </si>
  <si>
    <t>Ace</t>
  </si>
  <si>
    <t>Harlequinn Gnz</t>
  </si>
  <si>
    <t>Paint A Portrait</t>
  </si>
  <si>
    <t>Albereco</t>
  </si>
  <si>
    <t>Skipper</t>
  </si>
  <si>
    <t>Smart Spark</t>
  </si>
  <si>
    <t>Surge</t>
  </si>
  <si>
    <t>Elranchero Phoenix</t>
  </si>
  <si>
    <t>Sports Cafe</t>
  </si>
  <si>
    <t>Pure Luck</t>
  </si>
  <si>
    <t>Yippee Ki Yay</t>
  </si>
  <si>
    <t>Prima Diva</t>
  </si>
  <si>
    <t>Hawkswind Chalice</t>
  </si>
  <si>
    <t>Good luck charlie</t>
  </si>
  <si>
    <t>Hez Sweet As</t>
  </si>
  <si>
    <t>Ajani White</t>
  </si>
  <si>
    <t>Duke of Belvedere</t>
  </si>
  <si>
    <t>Scr</t>
  </si>
  <si>
    <t>Alice Hamer  Scr</t>
  </si>
  <si>
    <t>Anailise Hini  (NB)</t>
  </si>
  <si>
    <t>Tarryn Jones  Scr</t>
  </si>
  <si>
    <t>E</t>
  </si>
  <si>
    <t>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</si>
</sst>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409]dddd\,\ d\ mmmm\ yyyy"/>
    <numFmt numFmtId="177" formatCode="[$-1409]h:mm:ss\ AM/PM"/>
    <numFmt numFmtId="178" formatCode="[$-F400]h:mm:ss\ AM/PM"/>
  </numFmts>
  <fonts count="5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strike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20" fontId="0" fillId="33" borderId="10" xfId="0" applyNumberFormat="1" applyFill="1" applyBorder="1" applyAlignment="1">
      <alignment/>
    </xf>
    <xf numFmtId="2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20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6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20" fontId="0" fillId="34" borderId="10" xfId="0" applyNumberForma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7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9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4" fillId="0" borderId="10" xfId="57" applyFont="1" applyBorder="1">
      <alignment/>
      <protection/>
    </xf>
    <xf numFmtId="49" fontId="4" fillId="0" borderId="10" xfId="57" applyNumberFormat="1" applyFont="1" applyBorder="1">
      <alignment/>
      <protection/>
    </xf>
    <xf numFmtId="0" fontId="1" fillId="0" borderId="0" xfId="0" applyFont="1" applyFill="1" applyBorder="1" applyAlignment="1">
      <alignment/>
    </xf>
    <xf numFmtId="0" fontId="31" fillId="0" borderId="10" xfId="57" applyFont="1" applyBorder="1">
      <alignment/>
      <protection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2"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8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66"/>
      </font>
      <fill>
        <patternFill>
          <bgColor theme="9" tint="0.7999799847602844"/>
        </patternFill>
      </fill>
    </dxf>
    <dxf>
      <font>
        <b/>
        <i val="0"/>
        <color auto="1"/>
      </font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7"/>
  <sheetViews>
    <sheetView zoomScalePageLayoutView="0" workbookViewId="0" topLeftCell="A1">
      <selection activeCell="J5" sqref="J5:J11"/>
    </sheetView>
  </sheetViews>
  <sheetFormatPr defaultColWidth="9.140625" defaultRowHeight="12.75"/>
  <cols>
    <col min="2" max="2" width="14.28125" style="0" customWidth="1"/>
    <col min="3" max="3" width="27.7109375" style="0" bestFit="1" customWidth="1"/>
    <col min="4" max="4" width="33.140625" style="0" customWidth="1"/>
    <col min="5" max="5" width="11.7109375" style="0" customWidth="1"/>
    <col min="6" max="6" width="9.8515625" style="0" bestFit="1" customWidth="1"/>
    <col min="7" max="7" width="9.140625" style="0" customWidth="1"/>
    <col min="11" max="11" width="9.8515625" style="0" bestFit="1" customWidth="1"/>
  </cols>
  <sheetData>
    <row r="1" spans="1:12" ht="20.25">
      <c r="A1" s="15" t="s">
        <v>73</v>
      </c>
      <c r="B1" s="15"/>
      <c r="C1" s="15"/>
      <c r="D1" s="46"/>
      <c r="E1" s="16" t="s">
        <v>57</v>
      </c>
      <c r="F1" s="37">
        <v>200</v>
      </c>
      <c r="G1" s="16"/>
      <c r="H1" s="16"/>
      <c r="I1" s="16"/>
      <c r="J1" s="16"/>
      <c r="K1" s="16"/>
      <c r="L1" s="16"/>
    </row>
    <row r="2" spans="1:12" ht="18">
      <c r="A2" s="42" t="s">
        <v>19</v>
      </c>
      <c r="B2" s="17"/>
      <c r="C2" s="14"/>
      <c r="D2" s="5"/>
      <c r="E2" s="5"/>
      <c r="F2" s="14"/>
      <c r="G2" s="14"/>
      <c r="H2" s="14"/>
      <c r="I2" s="14"/>
      <c r="J2" s="14"/>
      <c r="K2" s="14"/>
      <c r="L2" s="14"/>
    </row>
    <row r="3" spans="1:12" ht="18">
      <c r="A3" s="17"/>
      <c r="B3" s="17"/>
      <c r="C3" s="14"/>
      <c r="D3" s="5"/>
      <c r="E3" s="5"/>
      <c r="F3" s="14"/>
      <c r="G3" s="14"/>
      <c r="H3" s="14"/>
      <c r="I3" s="14"/>
      <c r="J3" s="14"/>
      <c r="K3" s="14"/>
      <c r="L3" s="14"/>
    </row>
    <row r="4" spans="1:12" ht="36">
      <c r="A4" s="1" t="s">
        <v>0</v>
      </c>
      <c r="B4" s="30" t="s">
        <v>65</v>
      </c>
      <c r="C4" s="3" t="s">
        <v>1</v>
      </c>
      <c r="D4" s="3" t="s">
        <v>2</v>
      </c>
      <c r="E4" s="35" t="s">
        <v>18</v>
      </c>
      <c r="F4" s="1" t="s">
        <v>3</v>
      </c>
      <c r="G4" s="1"/>
      <c r="H4" s="1" t="s">
        <v>4</v>
      </c>
      <c r="I4" s="1" t="s">
        <v>5</v>
      </c>
      <c r="J4" s="1" t="s">
        <v>6</v>
      </c>
      <c r="K4" s="1" t="s">
        <v>7</v>
      </c>
      <c r="L4" s="3" t="s">
        <v>8</v>
      </c>
    </row>
    <row r="5" spans="1:15" ht="18">
      <c r="A5" s="4">
        <v>170</v>
      </c>
      <c r="B5" s="44" t="s">
        <v>66</v>
      </c>
      <c r="C5" s="44" t="s">
        <v>42</v>
      </c>
      <c r="D5" s="44" t="s">
        <v>82</v>
      </c>
      <c r="E5" s="28">
        <v>136.5</v>
      </c>
      <c r="F5" s="18">
        <f aca="true" t="shared" si="0" ref="F5:F11">(E5/$F$1*100-100)*-1</f>
        <v>31.75</v>
      </c>
      <c r="G5" s="1">
        <f>RANK(F5,$F$5:$F$11,1)</f>
        <v>2</v>
      </c>
      <c r="H5" s="1">
        <v>0</v>
      </c>
      <c r="I5" s="1">
        <v>0</v>
      </c>
      <c r="J5" s="1">
        <v>0</v>
      </c>
      <c r="K5" s="2">
        <f>IF(N5&gt;0,"R",IF(O5&gt;0,"E",SUM(F5,H5:J5)))</f>
        <v>31.75</v>
      </c>
      <c r="L5" s="1">
        <f>RANK(K5,$K$5:$K$11,1)</f>
        <v>1</v>
      </c>
      <c r="N5">
        <f aca="true" t="shared" si="1" ref="N5:N11">COUNTIF(F5:J5,"r")</f>
        <v>0</v>
      </c>
      <c r="O5">
        <f aca="true" t="shared" si="2" ref="O5:O11">COUNTIF(F5:J5,"e")</f>
        <v>0</v>
      </c>
    </row>
    <row r="6" spans="1:15" ht="18">
      <c r="A6" s="4">
        <v>171</v>
      </c>
      <c r="B6" s="44" t="s">
        <v>74</v>
      </c>
      <c r="C6" s="44" t="s">
        <v>80</v>
      </c>
      <c r="D6" s="44" t="s">
        <v>83</v>
      </c>
      <c r="E6" s="28">
        <v>101.5</v>
      </c>
      <c r="F6" s="18">
        <f t="shared" si="0"/>
        <v>49.25000000000001</v>
      </c>
      <c r="G6" s="1">
        <f aca="true" t="shared" si="3" ref="G6:G11">RANK(F6,$F$5:$F$11,1)</f>
        <v>5</v>
      </c>
      <c r="H6" s="1">
        <v>0</v>
      </c>
      <c r="I6" s="1">
        <v>4</v>
      </c>
      <c r="J6" s="1">
        <v>4</v>
      </c>
      <c r="K6" s="2">
        <f aca="true" t="shared" si="4" ref="K6:K11">IF(N6&gt;0,"R",IF(O6&gt;0,"E",SUM(F6,H6:J6)))</f>
        <v>57.25000000000001</v>
      </c>
      <c r="L6" s="1">
        <f aca="true" t="shared" si="5" ref="L6:L11">RANK(K6,$K$5:$K$11,1)</f>
        <v>5</v>
      </c>
      <c r="N6">
        <f t="shared" si="1"/>
        <v>0</v>
      </c>
      <c r="O6">
        <f t="shared" si="2"/>
        <v>0</v>
      </c>
    </row>
    <row r="7" spans="1:15" ht="18">
      <c r="A7" s="4">
        <v>172</v>
      </c>
      <c r="B7" s="44" t="s">
        <v>75</v>
      </c>
      <c r="C7" s="44" t="s">
        <v>49</v>
      </c>
      <c r="D7" s="44" t="s">
        <v>84</v>
      </c>
      <c r="E7" s="28">
        <v>150</v>
      </c>
      <c r="F7" s="18">
        <f t="shared" si="0"/>
        <v>25</v>
      </c>
      <c r="G7" s="1">
        <f t="shared" si="3"/>
        <v>1</v>
      </c>
      <c r="H7" s="1">
        <v>0</v>
      </c>
      <c r="I7" s="1">
        <v>2.8</v>
      </c>
      <c r="J7" s="1">
        <v>4</v>
      </c>
      <c r="K7" s="2">
        <f t="shared" si="4"/>
        <v>31.8</v>
      </c>
      <c r="L7" s="1">
        <f t="shared" si="5"/>
        <v>2</v>
      </c>
      <c r="N7">
        <f t="shared" si="1"/>
        <v>0</v>
      </c>
      <c r="O7">
        <f t="shared" si="2"/>
        <v>0</v>
      </c>
    </row>
    <row r="8" spans="1:15" ht="18">
      <c r="A8" s="4">
        <v>173</v>
      </c>
      <c r="B8" s="44" t="s">
        <v>76</v>
      </c>
      <c r="C8" s="47" t="s">
        <v>39</v>
      </c>
      <c r="D8" s="47" t="s">
        <v>85</v>
      </c>
      <c r="E8" s="28"/>
      <c r="F8" s="18"/>
      <c r="G8" s="1"/>
      <c r="H8" s="1"/>
      <c r="I8" s="1"/>
      <c r="J8" s="1"/>
      <c r="K8" s="2"/>
      <c r="L8" s="1"/>
      <c r="N8">
        <f t="shared" si="1"/>
        <v>0</v>
      </c>
      <c r="O8">
        <f t="shared" si="2"/>
        <v>0</v>
      </c>
    </row>
    <row r="9" spans="1:15" ht="18">
      <c r="A9" s="4">
        <v>174</v>
      </c>
      <c r="B9" s="44" t="s">
        <v>77</v>
      </c>
      <c r="C9" s="44" t="s">
        <v>58</v>
      </c>
      <c r="D9" s="44" t="s">
        <v>86</v>
      </c>
      <c r="E9" s="28">
        <v>120</v>
      </c>
      <c r="F9" s="18">
        <f t="shared" si="0"/>
        <v>40</v>
      </c>
      <c r="G9" s="1">
        <f t="shared" si="3"/>
        <v>4</v>
      </c>
      <c r="H9" s="1">
        <v>0</v>
      </c>
      <c r="I9" s="1">
        <v>11.2</v>
      </c>
      <c r="J9" s="1">
        <v>4</v>
      </c>
      <c r="K9" s="2">
        <f t="shared" si="4"/>
        <v>55.2</v>
      </c>
      <c r="L9" s="1">
        <f t="shared" si="5"/>
        <v>4</v>
      </c>
      <c r="N9">
        <f t="shared" si="1"/>
        <v>0</v>
      </c>
      <c r="O9">
        <f t="shared" si="2"/>
        <v>0</v>
      </c>
    </row>
    <row r="10" spans="1:15" ht="18">
      <c r="A10" s="4">
        <v>175</v>
      </c>
      <c r="B10" s="44" t="s">
        <v>78</v>
      </c>
      <c r="C10" s="44" t="s">
        <v>241</v>
      </c>
      <c r="D10" s="44"/>
      <c r="E10" s="28"/>
      <c r="F10" s="18"/>
      <c r="G10" s="1"/>
      <c r="H10" s="1"/>
      <c r="I10" s="1"/>
      <c r="J10" s="1"/>
      <c r="K10" s="2"/>
      <c r="L10" s="1"/>
      <c r="N10">
        <f t="shared" si="1"/>
        <v>0</v>
      </c>
      <c r="O10">
        <f t="shared" si="2"/>
        <v>0</v>
      </c>
    </row>
    <row r="11" spans="1:15" ht="18">
      <c r="A11" s="4">
        <v>176</v>
      </c>
      <c r="B11" s="44" t="s">
        <v>79</v>
      </c>
      <c r="C11" s="44" t="s">
        <v>81</v>
      </c>
      <c r="D11" s="44" t="s">
        <v>87</v>
      </c>
      <c r="E11" s="28">
        <v>123.5</v>
      </c>
      <c r="F11" s="18">
        <f t="shared" si="0"/>
        <v>38.24999999999999</v>
      </c>
      <c r="G11" s="1">
        <f t="shared" si="3"/>
        <v>3</v>
      </c>
      <c r="H11" s="1">
        <v>0</v>
      </c>
      <c r="I11" s="1">
        <v>2.4</v>
      </c>
      <c r="J11" s="1">
        <v>0</v>
      </c>
      <c r="K11" s="2">
        <f t="shared" si="4"/>
        <v>40.64999999999999</v>
      </c>
      <c r="L11" s="1">
        <f t="shared" si="5"/>
        <v>3</v>
      </c>
      <c r="N11">
        <f t="shared" si="1"/>
        <v>0</v>
      </c>
      <c r="O11">
        <f t="shared" si="2"/>
        <v>0</v>
      </c>
    </row>
    <row r="12" spans="1:12" ht="18">
      <c r="A12" s="4"/>
      <c r="B12" s="44"/>
      <c r="C12" s="4"/>
      <c r="D12" s="4"/>
      <c r="E12" s="28"/>
      <c r="F12" s="18"/>
      <c r="G12" s="1"/>
      <c r="H12" s="1"/>
      <c r="I12" s="1"/>
      <c r="J12" s="3"/>
      <c r="K12" s="2"/>
      <c r="L12" s="1"/>
    </row>
    <row r="13" spans="1:12" ht="18">
      <c r="A13" s="4"/>
      <c r="B13" s="44"/>
      <c r="C13" s="4"/>
      <c r="D13" s="4"/>
      <c r="E13" s="28"/>
      <c r="F13" s="18"/>
      <c r="G13" s="1"/>
      <c r="H13" s="1"/>
      <c r="I13" s="1"/>
      <c r="J13" s="3"/>
      <c r="K13" s="2"/>
      <c r="L13" s="1"/>
    </row>
    <row r="14" spans="1:12" ht="18">
      <c r="A14" s="4"/>
      <c r="B14" s="44"/>
      <c r="C14" s="4"/>
      <c r="D14" s="4"/>
      <c r="E14" s="28"/>
      <c r="F14" s="18"/>
      <c r="G14" s="1"/>
      <c r="H14" s="1"/>
      <c r="I14" s="1"/>
      <c r="J14" s="19"/>
      <c r="K14" s="2"/>
      <c r="L14" s="1"/>
    </row>
    <row r="15" spans="1:12" ht="18">
      <c r="A15" s="4"/>
      <c r="B15" s="44"/>
      <c r="C15" s="4"/>
      <c r="D15" s="4"/>
      <c r="E15" s="28"/>
      <c r="F15" s="18"/>
      <c r="G15" s="1"/>
      <c r="H15" s="1"/>
      <c r="I15" s="1"/>
      <c r="J15" s="3"/>
      <c r="K15" s="2"/>
      <c r="L15" s="1"/>
    </row>
    <row r="16" spans="1:12" ht="18">
      <c r="A16" s="4"/>
      <c r="B16" s="44"/>
      <c r="C16" s="4"/>
      <c r="D16" s="4"/>
      <c r="E16" s="28"/>
      <c r="F16" s="18"/>
      <c r="G16" s="1"/>
      <c r="H16" s="3"/>
      <c r="I16" s="3"/>
      <c r="J16" s="3"/>
      <c r="K16" s="2"/>
      <c r="L16" s="1"/>
    </row>
    <row r="17" spans="1:12" ht="18">
      <c r="A17" s="4"/>
      <c r="B17" s="44"/>
      <c r="C17" s="4"/>
      <c r="D17" s="4"/>
      <c r="E17" s="36"/>
      <c r="F17" s="18"/>
      <c r="G17" s="1"/>
      <c r="H17" s="7"/>
      <c r="I17" s="7"/>
      <c r="J17" s="7"/>
      <c r="K17" s="2"/>
      <c r="L17" s="1"/>
    </row>
    <row r="18" spans="1:12" ht="18">
      <c r="A18" s="4"/>
      <c r="B18" s="44"/>
      <c r="C18" s="4"/>
      <c r="D18" s="4"/>
      <c r="E18" s="36"/>
      <c r="F18" s="18"/>
      <c r="G18" s="1"/>
      <c r="H18" s="7"/>
      <c r="I18" s="7"/>
      <c r="J18" s="7"/>
      <c r="K18" s="2"/>
      <c r="L18" s="1"/>
    </row>
    <row r="19" spans="1:12" ht="18">
      <c r="A19" s="4"/>
      <c r="B19" s="44"/>
      <c r="C19" s="4"/>
      <c r="D19" s="4"/>
      <c r="E19" s="36"/>
      <c r="F19" s="18"/>
      <c r="G19" s="1"/>
      <c r="H19" s="7"/>
      <c r="I19" s="7"/>
      <c r="J19" s="7"/>
      <c r="K19" s="2"/>
      <c r="L19" s="1"/>
    </row>
    <row r="20" spans="1:12" ht="18">
      <c r="A20" s="4"/>
      <c r="B20" s="44"/>
      <c r="C20" s="4"/>
      <c r="D20" s="4"/>
      <c r="E20" s="36"/>
      <c r="F20" s="18"/>
      <c r="G20" s="1"/>
      <c r="H20" s="7"/>
      <c r="I20" s="7"/>
      <c r="J20" s="7"/>
      <c r="K20" s="2"/>
      <c r="L20" s="1"/>
    </row>
    <row r="21" spans="1:12" ht="18">
      <c r="A21" s="4"/>
      <c r="B21" s="44"/>
      <c r="C21" s="4"/>
      <c r="D21" s="4"/>
      <c r="E21" s="36"/>
      <c r="F21" s="18"/>
      <c r="G21" s="1"/>
      <c r="H21" s="7"/>
      <c r="I21" s="7"/>
      <c r="J21" s="7"/>
      <c r="K21" s="2"/>
      <c r="L21" s="1"/>
    </row>
    <row r="22" spans="1:12" ht="18">
      <c r="A22" s="4"/>
      <c r="B22" s="44"/>
      <c r="C22" s="4"/>
      <c r="D22" s="4"/>
      <c r="E22" s="36"/>
      <c r="F22" s="18"/>
      <c r="G22" s="1"/>
      <c r="H22" s="7"/>
      <c r="I22" s="7"/>
      <c r="J22" s="7"/>
      <c r="K22" s="2"/>
      <c r="L22" s="1"/>
    </row>
    <row r="23" spans="1:12" ht="18">
      <c r="A23" s="4"/>
      <c r="B23" s="44"/>
      <c r="C23" s="4"/>
      <c r="D23" s="4"/>
      <c r="E23" s="36"/>
      <c r="F23" s="18"/>
      <c r="G23" s="1"/>
      <c r="H23" s="7"/>
      <c r="I23" s="7"/>
      <c r="J23" s="7"/>
      <c r="K23" s="2"/>
      <c r="L23" s="1"/>
    </row>
    <row r="24" spans="1:12" ht="18">
      <c r="A24" s="4"/>
      <c r="B24" s="44"/>
      <c r="C24" s="4"/>
      <c r="D24" s="4"/>
      <c r="E24" s="36"/>
      <c r="F24" s="18"/>
      <c r="G24" s="1"/>
      <c r="H24" s="7"/>
      <c r="I24" s="7"/>
      <c r="J24" s="7"/>
      <c r="K24" s="2"/>
      <c r="L24" s="1"/>
    </row>
    <row r="25" spans="1:12" ht="18">
      <c r="A25" s="4"/>
      <c r="B25" s="44"/>
      <c r="C25" s="4"/>
      <c r="D25" s="4"/>
      <c r="E25" s="36"/>
      <c r="F25" s="18"/>
      <c r="G25" s="1"/>
      <c r="H25" s="7"/>
      <c r="I25" s="7"/>
      <c r="J25" s="7"/>
      <c r="K25" s="2"/>
      <c r="L25" s="1"/>
    </row>
    <row r="26" spans="1:12" ht="18">
      <c r="A26" s="4"/>
      <c r="B26" s="44"/>
      <c r="C26" s="4"/>
      <c r="D26" s="4"/>
      <c r="E26" s="36"/>
      <c r="F26" s="18"/>
      <c r="G26" s="1"/>
      <c r="H26" s="7"/>
      <c r="I26" s="7"/>
      <c r="J26" s="7"/>
      <c r="K26" s="2"/>
      <c r="L26" s="1"/>
    </row>
    <row r="27" spans="1:12" ht="18">
      <c r="A27" s="4"/>
      <c r="B27" s="44"/>
      <c r="C27" s="4"/>
      <c r="D27" s="4"/>
      <c r="E27" s="36"/>
      <c r="F27" s="18"/>
      <c r="G27" s="1"/>
      <c r="H27" s="7"/>
      <c r="I27" s="7"/>
      <c r="J27" s="7"/>
      <c r="K27" s="2"/>
      <c r="L27" s="1"/>
    </row>
  </sheetData>
  <sheetProtection/>
  <conditionalFormatting sqref="L5:L27">
    <cfRule type="cellIs" priority="7" dxfId="5" operator="equal" stopIfTrue="1">
      <formula>6</formula>
    </cfRule>
    <cfRule type="cellIs" priority="8" dxfId="4" operator="equal" stopIfTrue="1">
      <formula>5</formula>
    </cfRule>
    <cfRule type="cellIs" priority="9" dxfId="3" operator="equal" stopIfTrue="1">
      <formula>4</formula>
    </cfRule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G5:G27">
    <cfRule type="cellIs" priority="1" dxfId="5" operator="equal" stopIfTrue="1">
      <formula>6</formula>
    </cfRule>
    <cfRule type="cellIs" priority="2" dxfId="4" operator="equal" stopIfTrue="1">
      <formula>5</formula>
    </cfRule>
    <cfRule type="cellIs" priority="3" dxfId="3" operator="equal" stopIfTrue="1">
      <formula>4</formula>
    </cfRule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35433070866141736" right="0.35433070866141736" top="0.1968503937007874" bottom="0.1968503937007874" header="0" footer="0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O28"/>
  <sheetViews>
    <sheetView zoomScalePageLayoutView="0" workbookViewId="0" topLeftCell="A4">
      <selection activeCell="G12" sqref="G12"/>
    </sheetView>
  </sheetViews>
  <sheetFormatPr defaultColWidth="9.140625" defaultRowHeight="12.75"/>
  <cols>
    <col min="2" max="2" width="14.00390625" style="0" customWidth="1"/>
    <col min="3" max="3" width="27.7109375" style="0" bestFit="1" customWidth="1"/>
    <col min="4" max="4" width="33.140625" style="0" customWidth="1"/>
    <col min="5" max="5" width="11.7109375" style="0" customWidth="1"/>
    <col min="6" max="6" width="9.8515625" style="0" bestFit="1" customWidth="1"/>
    <col min="7" max="7" width="9.140625" style="0" customWidth="1"/>
    <col min="11" max="11" width="9.8515625" style="0" bestFit="1" customWidth="1"/>
  </cols>
  <sheetData>
    <row r="1" spans="1:12" ht="20.25">
      <c r="A1" s="15" t="s">
        <v>88</v>
      </c>
      <c r="B1" s="15"/>
      <c r="C1" s="15"/>
      <c r="D1" s="46"/>
      <c r="E1" s="16" t="s">
        <v>89</v>
      </c>
      <c r="F1" s="37">
        <v>190</v>
      </c>
      <c r="G1" s="16"/>
      <c r="H1" s="16"/>
      <c r="I1" s="16"/>
      <c r="J1" s="16"/>
      <c r="K1" s="16"/>
      <c r="L1" s="16"/>
    </row>
    <row r="2" spans="1:12" ht="18">
      <c r="A2" s="42" t="s">
        <v>120</v>
      </c>
      <c r="B2" s="17"/>
      <c r="C2" s="14"/>
      <c r="D2" s="5"/>
      <c r="E2" s="5"/>
      <c r="F2" s="14"/>
      <c r="G2" s="14"/>
      <c r="H2" s="14"/>
      <c r="I2" s="14"/>
      <c r="J2" s="14"/>
      <c r="K2" s="14"/>
      <c r="L2" s="14"/>
    </row>
    <row r="3" spans="1:12" ht="18">
      <c r="A3" s="17"/>
      <c r="B3" s="17"/>
      <c r="C3" s="14"/>
      <c r="D3" s="5"/>
      <c r="E3" s="5"/>
      <c r="F3" s="14"/>
      <c r="G3" s="14"/>
      <c r="H3" s="14"/>
      <c r="I3" s="14"/>
      <c r="J3" s="14"/>
      <c r="K3" s="14"/>
      <c r="L3" s="14"/>
    </row>
    <row r="4" spans="1:12" ht="36">
      <c r="A4" s="39" t="s">
        <v>0</v>
      </c>
      <c r="B4" s="43" t="s">
        <v>65</v>
      </c>
      <c r="C4" s="40" t="s">
        <v>1</v>
      </c>
      <c r="D4" s="40" t="s">
        <v>2</v>
      </c>
      <c r="E4" s="41" t="s">
        <v>18</v>
      </c>
      <c r="F4" s="39" t="s">
        <v>3</v>
      </c>
      <c r="G4" s="39"/>
      <c r="H4" s="39" t="s">
        <v>4</v>
      </c>
      <c r="I4" s="39" t="s">
        <v>5</v>
      </c>
      <c r="J4" s="39" t="s">
        <v>6</v>
      </c>
      <c r="K4" s="39" t="s">
        <v>7</v>
      </c>
      <c r="L4" s="40" t="s">
        <v>8</v>
      </c>
    </row>
    <row r="5" spans="1:15" ht="18">
      <c r="A5" s="44">
        <v>180</v>
      </c>
      <c r="B5" s="44" t="s">
        <v>66</v>
      </c>
      <c r="C5" s="44" t="s">
        <v>241</v>
      </c>
      <c r="D5" s="44"/>
      <c r="E5" s="3"/>
      <c r="F5" s="18"/>
      <c r="G5" s="1"/>
      <c r="H5" s="1"/>
      <c r="I5" s="1"/>
      <c r="J5" s="1"/>
      <c r="K5" s="2" t="s">
        <v>241</v>
      </c>
      <c r="L5" s="1"/>
      <c r="M5" s="7"/>
      <c r="N5" s="7">
        <f aca="true" t="shared" si="0" ref="N5:N19">COUNTIF(F5:J5,"r")</f>
        <v>0</v>
      </c>
      <c r="O5" s="7">
        <f aca="true" t="shared" si="1" ref="O5:O19">COUNTIF(F5:J5,"e")</f>
        <v>0</v>
      </c>
    </row>
    <row r="6" spans="1:15" ht="18">
      <c r="A6" s="44">
        <v>181</v>
      </c>
      <c r="B6" s="44" t="s">
        <v>90</v>
      </c>
      <c r="C6" s="44" t="s">
        <v>101</v>
      </c>
      <c r="D6" s="44" t="s">
        <v>109</v>
      </c>
      <c r="E6" s="3">
        <v>126.5</v>
      </c>
      <c r="F6" s="18">
        <f aca="true" t="shared" si="2" ref="F6:F19">(E6/$F$1*100-100)*-1</f>
        <v>33.421052631578945</v>
      </c>
      <c r="G6" s="1">
        <f aca="true" t="shared" si="3" ref="G6:G19">RANK(F6,$F$5:$F$21,1)</f>
        <v>3</v>
      </c>
      <c r="H6" s="1">
        <v>0</v>
      </c>
      <c r="I6" s="1">
        <v>0</v>
      </c>
      <c r="J6" s="1">
        <v>0</v>
      </c>
      <c r="K6" s="2">
        <f aca="true" t="shared" si="4" ref="K6:K19">IF(N6&gt;0,"R",IF(O6&gt;0,"E",SUM(F6,H6:J6)))</f>
        <v>33.421052631578945</v>
      </c>
      <c r="L6" s="1">
        <f aca="true" t="shared" si="5" ref="L6:L18">RANK(K6,$K$5:$K$21,1)</f>
        <v>2</v>
      </c>
      <c r="M6" s="7"/>
      <c r="N6" s="7">
        <f t="shared" si="0"/>
        <v>0</v>
      </c>
      <c r="O6" s="7">
        <f t="shared" si="1"/>
        <v>0</v>
      </c>
    </row>
    <row r="7" spans="1:15" ht="18">
      <c r="A7" s="44">
        <v>182</v>
      </c>
      <c r="B7" s="44" t="s">
        <v>91</v>
      </c>
      <c r="C7" s="44" t="s">
        <v>241</v>
      </c>
      <c r="D7" s="44"/>
      <c r="E7" s="3"/>
      <c r="F7" s="18"/>
      <c r="G7" s="1"/>
      <c r="H7" s="1"/>
      <c r="I7" s="1"/>
      <c r="J7" s="1"/>
      <c r="K7" s="2" t="s">
        <v>241</v>
      </c>
      <c r="L7" s="1"/>
      <c r="M7" s="7"/>
      <c r="N7" s="7">
        <f t="shared" si="0"/>
        <v>0</v>
      </c>
      <c r="O7" s="7">
        <f t="shared" si="1"/>
        <v>0</v>
      </c>
    </row>
    <row r="8" spans="1:15" ht="18">
      <c r="A8" s="44">
        <v>183</v>
      </c>
      <c r="B8" s="44" t="s">
        <v>77</v>
      </c>
      <c r="C8" s="44" t="s">
        <v>55</v>
      </c>
      <c r="D8" s="44" t="s">
        <v>110</v>
      </c>
      <c r="E8" s="3">
        <v>140.5</v>
      </c>
      <c r="F8" s="18">
        <f t="shared" si="2"/>
        <v>26.05263157894737</v>
      </c>
      <c r="G8" s="1">
        <f t="shared" si="3"/>
        <v>1</v>
      </c>
      <c r="H8" s="1">
        <v>0</v>
      </c>
      <c r="I8" s="1">
        <v>1.6</v>
      </c>
      <c r="J8" s="1">
        <v>0</v>
      </c>
      <c r="K8" s="2">
        <f t="shared" si="4"/>
        <v>27.65263157894737</v>
      </c>
      <c r="L8" s="1">
        <f t="shared" si="5"/>
        <v>1</v>
      </c>
      <c r="M8" s="7"/>
      <c r="N8" s="7">
        <f t="shared" si="0"/>
        <v>0</v>
      </c>
      <c r="O8" s="7">
        <f t="shared" si="1"/>
        <v>0</v>
      </c>
    </row>
    <row r="9" spans="1:15" ht="18">
      <c r="A9" s="44">
        <v>184</v>
      </c>
      <c r="B9" s="44" t="s">
        <v>92</v>
      </c>
      <c r="C9" s="44" t="s">
        <v>102</v>
      </c>
      <c r="D9" s="44" t="s">
        <v>111</v>
      </c>
      <c r="E9" s="3">
        <v>130</v>
      </c>
      <c r="F9" s="18">
        <f t="shared" si="2"/>
        <v>31.578947368421055</v>
      </c>
      <c r="G9" s="1">
        <f t="shared" si="3"/>
        <v>2</v>
      </c>
      <c r="H9" s="1" t="s">
        <v>245</v>
      </c>
      <c r="I9" s="1">
        <v>39.6</v>
      </c>
      <c r="J9" s="1"/>
      <c r="K9" s="2" t="str">
        <f t="shared" si="4"/>
        <v>E</v>
      </c>
      <c r="L9" s="1"/>
      <c r="M9" s="7"/>
      <c r="N9" s="7">
        <f t="shared" si="0"/>
        <v>0</v>
      </c>
      <c r="O9" s="7">
        <f t="shared" si="1"/>
        <v>1</v>
      </c>
    </row>
    <row r="10" spans="1:15" ht="18">
      <c r="A10" s="44">
        <v>185</v>
      </c>
      <c r="B10" s="44" t="s">
        <v>93</v>
      </c>
      <c r="C10" s="44" t="s">
        <v>47</v>
      </c>
      <c r="D10" s="44" t="s">
        <v>112</v>
      </c>
      <c r="E10" s="3">
        <v>113</v>
      </c>
      <c r="F10" s="18">
        <f t="shared" si="2"/>
        <v>40.526315789473685</v>
      </c>
      <c r="G10" s="1">
        <f t="shared" si="3"/>
        <v>7</v>
      </c>
      <c r="H10" s="1">
        <v>0</v>
      </c>
      <c r="I10" s="1">
        <v>0</v>
      </c>
      <c r="J10" s="1">
        <v>0</v>
      </c>
      <c r="K10" s="2">
        <f t="shared" si="4"/>
        <v>40.526315789473685</v>
      </c>
      <c r="L10" s="1">
        <f t="shared" si="5"/>
        <v>3</v>
      </c>
      <c r="M10" s="7"/>
      <c r="N10" s="7">
        <f t="shared" si="0"/>
        <v>0</v>
      </c>
      <c r="O10" s="7">
        <f t="shared" si="1"/>
        <v>0</v>
      </c>
    </row>
    <row r="11" spans="1:15" ht="18">
      <c r="A11" s="44">
        <v>186</v>
      </c>
      <c r="B11" s="44" t="s">
        <v>94</v>
      </c>
      <c r="C11" s="44" t="s">
        <v>103</v>
      </c>
      <c r="D11" s="44" t="s">
        <v>43</v>
      </c>
      <c r="E11" s="3">
        <v>103</v>
      </c>
      <c r="F11" s="18">
        <f t="shared" si="2"/>
        <v>45.78947368421053</v>
      </c>
      <c r="G11" s="1">
        <f t="shared" si="3"/>
        <v>8</v>
      </c>
      <c r="H11" s="1">
        <v>20</v>
      </c>
      <c r="I11" s="1">
        <v>0</v>
      </c>
      <c r="J11" s="1">
        <v>20</v>
      </c>
      <c r="K11" s="2">
        <f t="shared" si="4"/>
        <v>85.78947368421052</v>
      </c>
      <c r="L11" s="1">
        <f t="shared" si="5"/>
        <v>6</v>
      </c>
      <c r="M11" s="7"/>
      <c r="N11" s="7">
        <f t="shared" si="0"/>
        <v>0</v>
      </c>
      <c r="O11" s="7">
        <f t="shared" si="1"/>
        <v>0</v>
      </c>
    </row>
    <row r="12" spans="1:15" ht="18">
      <c r="A12" s="44">
        <v>187</v>
      </c>
      <c r="B12" s="44" t="s">
        <v>67</v>
      </c>
      <c r="C12" s="47" t="s">
        <v>104</v>
      </c>
      <c r="D12" s="47" t="s">
        <v>113</v>
      </c>
      <c r="E12" s="3"/>
      <c r="F12" s="18"/>
      <c r="G12" s="1"/>
      <c r="H12" s="1"/>
      <c r="I12" s="1"/>
      <c r="J12" s="1"/>
      <c r="K12" s="2"/>
      <c r="L12" s="1"/>
      <c r="M12" s="7"/>
      <c r="N12" s="7">
        <f t="shared" si="0"/>
        <v>0</v>
      </c>
      <c r="O12" s="7">
        <f t="shared" si="1"/>
        <v>0</v>
      </c>
    </row>
    <row r="13" spans="1:15" ht="18">
      <c r="A13" s="44">
        <v>188</v>
      </c>
      <c r="B13" s="44" t="s">
        <v>95</v>
      </c>
      <c r="C13" s="47" t="s">
        <v>105</v>
      </c>
      <c r="D13" s="47" t="s">
        <v>114</v>
      </c>
      <c r="E13" s="3"/>
      <c r="F13" s="18"/>
      <c r="G13" s="1"/>
      <c r="H13" s="1"/>
      <c r="I13" s="1"/>
      <c r="J13" s="1"/>
      <c r="K13" s="2"/>
      <c r="L13" s="1"/>
      <c r="M13" s="7"/>
      <c r="N13" s="7">
        <f>COUNTIF(F13:J13,"r")</f>
        <v>0</v>
      </c>
      <c r="O13" s="7">
        <f>COUNTIF(F13:J13,"e")</f>
        <v>0</v>
      </c>
    </row>
    <row r="14" spans="1:15" ht="18">
      <c r="A14" s="44">
        <v>189</v>
      </c>
      <c r="B14" s="44" t="s">
        <v>96</v>
      </c>
      <c r="C14" s="44" t="s">
        <v>58</v>
      </c>
      <c r="D14" s="44" t="s">
        <v>115</v>
      </c>
      <c r="E14" s="3">
        <v>124.5</v>
      </c>
      <c r="F14" s="18">
        <f t="shared" si="2"/>
        <v>34.473684210526315</v>
      </c>
      <c r="G14" s="1">
        <f t="shared" si="3"/>
        <v>5</v>
      </c>
      <c r="H14" s="1">
        <v>0</v>
      </c>
      <c r="I14" s="1">
        <v>12</v>
      </c>
      <c r="J14" s="49">
        <v>12</v>
      </c>
      <c r="K14" s="2">
        <f t="shared" si="4"/>
        <v>58.473684210526315</v>
      </c>
      <c r="L14" s="1">
        <f t="shared" si="5"/>
        <v>5</v>
      </c>
      <c r="M14" s="7"/>
      <c r="N14" s="7">
        <v>0</v>
      </c>
      <c r="O14" s="7">
        <f>COUNTIF(F14:J14,"e")</f>
        <v>0</v>
      </c>
    </row>
    <row r="15" spans="1:15" ht="18">
      <c r="A15" s="44">
        <v>190</v>
      </c>
      <c r="B15" s="44" t="s">
        <v>97</v>
      </c>
      <c r="C15" s="47" t="s">
        <v>48</v>
      </c>
      <c r="D15" s="47" t="s">
        <v>116</v>
      </c>
      <c r="E15" s="3"/>
      <c r="F15" s="18"/>
      <c r="G15" s="1"/>
      <c r="H15" s="1"/>
      <c r="I15" s="1"/>
      <c r="J15" s="1"/>
      <c r="K15" s="2"/>
      <c r="L15" s="1"/>
      <c r="M15" s="7"/>
      <c r="N15" s="7">
        <f t="shared" si="0"/>
        <v>0</v>
      </c>
      <c r="O15" s="7">
        <f t="shared" si="1"/>
        <v>0</v>
      </c>
    </row>
    <row r="16" spans="1:15" ht="18">
      <c r="A16" s="44">
        <v>191</v>
      </c>
      <c r="B16" s="44" t="s">
        <v>98</v>
      </c>
      <c r="C16" s="47" t="s">
        <v>106</v>
      </c>
      <c r="D16" s="47" t="s">
        <v>117</v>
      </c>
      <c r="E16" s="3"/>
      <c r="F16" s="18"/>
      <c r="G16" s="1"/>
      <c r="H16" s="1"/>
      <c r="I16" s="1"/>
      <c r="J16" s="1"/>
      <c r="K16" s="2"/>
      <c r="L16" s="1"/>
      <c r="M16" s="7"/>
      <c r="N16" s="7">
        <f t="shared" si="0"/>
        <v>0</v>
      </c>
      <c r="O16" s="7">
        <f t="shared" si="1"/>
        <v>0</v>
      </c>
    </row>
    <row r="17" spans="1:15" ht="18">
      <c r="A17" s="44">
        <v>192</v>
      </c>
      <c r="B17" s="44" t="s">
        <v>99</v>
      </c>
      <c r="C17" s="44" t="s">
        <v>107</v>
      </c>
      <c r="D17" s="44" t="s">
        <v>118</v>
      </c>
      <c r="E17" s="3">
        <v>126</v>
      </c>
      <c r="F17" s="18">
        <f t="shared" si="2"/>
        <v>33.684210526315795</v>
      </c>
      <c r="G17" s="1">
        <f t="shared" si="3"/>
        <v>4</v>
      </c>
      <c r="H17" s="1">
        <v>0</v>
      </c>
      <c r="I17" s="1">
        <v>0</v>
      </c>
      <c r="J17" s="1">
        <v>8</v>
      </c>
      <c r="K17" s="2">
        <f t="shared" si="4"/>
        <v>41.684210526315795</v>
      </c>
      <c r="L17" s="1">
        <f t="shared" si="5"/>
        <v>4</v>
      </c>
      <c r="M17" s="7"/>
      <c r="N17" s="7">
        <f t="shared" si="0"/>
        <v>0</v>
      </c>
      <c r="O17" s="7">
        <f t="shared" si="1"/>
        <v>0</v>
      </c>
    </row>
    <row r="18" spans="1:15" ht="18">
      <c r="A18" s="44">
        <v>193</v>
      </c>
      <c r="B18" s="44" t="s">
        <v>100</v>
      </c>
      <c r="C18" s="44" t="s">
        <v>241</v>
      </c>
      <c r="D18" s="44"/>
      <c r="E18" s="3"/>
      <c r="F18" s="18"/>
      <c r="G18" s="1"/>
      <c r="H18" s="1"/>
      <c r="I18" s="1"/>
      <c r="J18" s="1"/>
      <c r="K18" s="2" t="s">
        <v>241</v>
      </c>
      <c r="L18" s="1"/>
      <c r="M18" s="7"/>
      <c r="N18" s="7">
        <f t="shared" si="0"/>
        <v>0</v>
      </c>
      <c r="O18" s="7">
        <f t="shared" si="1"/>
        <v>0</v>
      </c>
    </row>
    <row r="19" spans="1:15" ht="18">
      <c r="A19" s="44">
        <v>194</v>
      </c>
      <c r="B19" s="44" t="s">
        <v>68</v>
      </c>
      <c r="C19" s="44" t="s">
        <v>108</v>
      </c>
      <c r="D19" s="44" t="s">
        <v>119</v>
      </c>
      <c r="E19" s="3">
        <v>113.5</v>
      </c>
      <c r="F19" s="18">
        <f t="shared" si="2"/>
        <v>40.26315789473684</v>
      </c>
      <c r="G19" s="1">
        <f t="shared" si="3"/>
        <v>6</v>
      </c>
      <c r="H19" s="1">
        <v>60</v>
      </c>
      <c r="I19" s="1">
        <v>56.8</v>
      </c>
      <c r="J19" s="1">
        <v>4</v>
      </c>
      <c r="K19" s="2">
        <f t="shared" si="4"/>
        <v>161.06315789473683</v>
      </c>
      <c r="L19" s="1">
        <v>7</v>
      </c>
      <c r="M19" s="7"/>
      <c r="N19" s="7">
        <f t="shared" si="0"/>
        <v>0</v>
      </c>
      <c r="O19" s="7">
        <f t="shared" si="1"/>
        <v>0</v>
      </c>
    </row>
    <row r="20" spans="1:15" ht="18">
      <c r="A20" s="44"/>
      <c r="B20" s="44"/>
      <c r="C20" s="44"/>
      <c r="D20" s="44"/>
      <c r="E20" s="3"/>
      <c r="F20" s="18"/>
      <c r="G20" s="1"/>
      <c r="H20" s="3"/>
      <c r="I20" s="3"/>
      <c r="J20" s="3"/>
      <c r="K20" s="2"/>
      <c r="L20" s="1"/>
      <c r="M20" s="7"/>
      <c r="N20" s="7">
        <f>COUNTIF(F20:J20,"r")</f>
        <v>0</v>
      </c>
      <c r="O20" s="7">
        <f>COUNTIF(F20:J20,"e")</f>
        <v>0</v>
      </c>
    </row>
    <row r="21" spans="1:15" ht="18">
      <c r="A21" s="44"/>
      <c r="B21" s="44"/>
      <c r="C21" s="44"/>
      <c r="D21" s="44"/>
      <c r="E21" s="4"/>
      <c r="F21" s="18"/>
      <c r="G21" s="1"/>
      <c r="H21" s="7"/>
      <c r="I21" s="7"/>
      <c r="J21" s="7"/>
      <c r="K21" s="2"/>
      <c r="L21" s="1"/>
      <c r="M21" s="7"/>
      <c r="N21" s="7">
        <f>COUNTIF(F21:J21,"r")</f>
        <v>0</v>
      </c>
      <c r="O21" s="7">
        <f>COUNTIF(F21:J21,"e")</f>
        <v>0</v>
      </c>
    </row>
    <row r="22" spans="1:15" ht="18">
      <c r="A22" s="44"/>
      <c r="B22" s="44"/>
      <c r="C22" s="44"/>
      <c r="D22" s="44"/>
      <c r="E22" s="4"/>
      <c r="F22" s="18"/>
      <c r="G22" s="1"/>
      <c r="H22" s="7"/>
      <c r="I22" s="7"/>
      <c r="J22" s="7"/>
      <c r="K22" s="2"/>
      <c r="L22" s="1"/>
      <c r="M22" s="7"/>
      <c r="N22" s="7">
        <f>COUNTIF(F22:J22,"r")</f>
        <v>0</v>
      </c>
      <c r="O22" s="7">
        <f>COUNTIF(F22:J22,"e")</f>
        <v>0</v>
      </c>
    </row>
    <row r="23" spans="1:15" ht="18">
      <c r="A23" s="44"/>
      <c r="B23" s="44"/>
      <c r="C23" s="44"/>
      <c r="D23" s="44"/>
      <c r="E23" s="4"/>
      <c r="F23" s="18"/>
      <c r="G23" s="1"/>
      <c r="H23" s="7"/>
      <c r="I23" s="7"/>
      <c r="J23" s="7"/>
      <c r="K23" s="2"/>
      <c r="L23" s="1"/>
      <c r="M23" s="7"/>
      <c r="N23" s="7">
        <f>COUNTIF(F23:J23,"r")</f>
        <v>0</v>
      </c>
      <c r="O23" s="7">
        <f>COUNTIF(F23:J23,"e")</f>
        <v>0</v>
      </c>
    </row>
    <row r="24" spans="1:15" ht="18">
      <c r="A24" s="44"/>
      <c r="B24" s="44"/>
      <c r="C24" s="44"/>
      <c r="D24" s="44"/>
      <c r="E24" s="3"/>
      <c r="F24" s="18"/>
      <c r="G24" s="1"/>
      <c r="H24" s="3"/>
      <c r="I24" s="3"/>
      <c r="J24" s="3"/>
      <c r="K24" s="2"/>
      <c r="L24" s="1"/>
      <c r="M24" s="7"/>
      <c r="N24" s="7">
        <f>COUNTIF(F24:J24,"r")</f>
        <v>0</v>
      </c>
      <c r="O24" s="7">
        <f>COUNTIF(F24:J24,"e")</f>
        <v>0</v>
      </c>
    </row>
    <row r="25" spans="1:15" ht="18">
      <c r="A25" s="44"/>
      <c r="B25" s="44"/>
      <c r="C25" s="44"/>
      <c r="D25" s="44"/>
      <c r="E25" s="4"/>
      <c r="F25" s="18"/>
      <c r="G25" s="1"/>
      <c r="H25" s="7"/>
      <c r="I25" s="7"/>
      <c r="J25" s="7"/>
      <c r="K25" s="2"/>
      <c r="L25" s="1"/>
      <c r="M25" s="7"/>
      <c r="N25" s="7"/>
      <c r="O25" s="7"/>
    </row>
    <row r="26" spans="1:15" ht="18">
      <c r="A26" s="44"/>
      <c r="B26" s="44"/>
      <c r="C26" s="44"/>
      <c r="D26" s="44"/>
      <c r="E26" s="4"/>
      <c r="F26" s="18"/>
      <c r="G26" s="1"/>
      <c r="H26" s="7"/>
      <c r="I26" s="7"/>
      <c r="J26" s="7"/>
      <c r="K26" s="2"/>
      <c r="L26" s="1"/>
      <c r="M26" s="7"/>
      <c r="N26" s="7"/>
      <c r="O26" s="7"/>
    </row>
    <row r="27" spans="1:15" ht="18">
      <c r="A27" s="44"/>
      <c r="B27" s="44"/>
      <c r="C27" s="44"/>
      <c r="D27" s="44"/>
      <c r="E27" s="4"/>
      <c r="F27" s="18"/>
      <c r="G27" s="1"/>
      <c r="H27" s="7"/>
      <c r="I27" s="7"/>
      <c r="J27" s="7"/>
      <c r="K27" s="2"/>
      <c r="L27" s="1"/>
      <c r="M27" s="7"/>
      <c r="N27" s="7"/>
      <c r="O27" s="7"/>
    </row>
    <row r="28" spans="1:15" ht="18">
      <c r="A28" s="44"/>
      <c r="B28" s="44"/>
      <c r="C28" s="44"/>
      <c r="D28" s="44"/>
      <c r="E28" s="4"/>
      <c r="F28" s="18"/>
      <c r="G28" s="1"/>
      <c r="H28" s="7"/>
      <c r="I28" s="7"/>
      <c r="J28" s="7"/>
      <c r="K28" s="2"/>
      <c r="L28" s="1"/>
      <c r="M28" s="7"/>
      <c r="N28" s="7"/>
      <c r="O28" s="7"/>
    </row>
  </sheetData>
  <sheetProtection/>
  <conditionalFormatting sqref="G5:G28 L5:L28">
    <cfRule type="cellIs" priority="7" dxfId="5" operator="equal" stopIfTrue="1">
      <formula>6</formula>
    </cfRule>
    <cfRule type="cellIs" priority="8" dxfId="4" operator="equal" stopIfTrue="1">
      <formula>5</formula>
    </cfRule>
    <cfRule type="cellIs" priority="9" dxfId="3" operator="equal" stopIfTrue="1">
      <formula>4</formula>
    </cfRule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printOptions/>
  <pageMargins left="0.35433070866141736" right="0.35433070866141736" top="0.1968503937007874" bottom="0.1968503937007874" header="0" footer="0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O27"/>
  <sheetViews>
    <sheetView zoomScalePageLayoutView="0" workbookViewId="0" topLeftCell="A7">
      <selection activeCell="E17" sqref="E17:E21"/>
    </sheetView>
  </sheetViews>
  <sheetFormatPr defaultColWidth="9.140625" defaultRowHeight="12.75"/>
  <cols>
    <col min="2" max="2" width="13.7109375" style="0" customWidth="1"/>
    <col min="3" max="3" width="30.421875" style="0" bestFit="1" customWidth="1"/>
    <col min="4" max="4" width="33.140625" style="0" customWidth="1"/>
    <col min="5" max="5" width="11.7109375" style="0" customWidth="1"/>
    <col min="6" max="6" width="9.8515625" style="0" bestFit="1" customWidth="1"/>
    <col min="7" max="7" width="9.140625" style="0" customWidth="1"/>
    <col min="11" max="11" width="9.8515625" style="0" bestFit="1" customWidth="1"/>
  </cols>
  <sheetData>
    <row r="1" spans="1:12" ht="20.25">
      <c r="A1" s="15" t="s">
        <v>121</v>
      </c>
      <c r="B1" s="15"/>
      <c r="C1" s="15"/>
      <c r="D1" s="46"/>
      <c r="E1" s="16" t="s">
        <v>89</v>
      </c>
      <c r="F1" s="37">
        <v>190</v>
      </c>
      <c r="G1" s="16"/>
      <c r="H1" s="16"/>
      <c r="I1" s="16"/>
      <c r="J1" s="16"/>
      <c r="K1" s="16"/>
      <c r="L1" s="16"/>
    </row>
    <row r="2" spans="1:12" ht="18">
      <c r="A2" s="42" t="s">
        <v>120</v>
      </c>
      <c r="B2" s="17"/>
      <c r="C2" s="14"/>
      <c r="D2" s="5"/>
      <c r="E2" s="5"/>
      <c r="F2" s="14"/>
      <c r="G2" s="14"/>
      <c r="H2" s="14"/>
      <c r="I2" s="14"/>
      <c r="J2" s="14"/>
      <c r="K2" s="14"/>
      <c r="L2" s="14"/>
    </row>
    <row r="3" spans="1:12" ht="18">
      <c r="A3" s="17"/>
      <c r="B3" s="17"/>
      <c r="C3" s="14"/>
      <c r="D3" s="5"/>
      <c r="E3" s="5"/>
      <c r="F3" s="14"/>
      <c r="G3" s="14"/>
      <c r="H3" s="14"/>
      <c r="I3" s="14"/>
      <c r="J3" s="14"/>
      <c r="K3" s="14"/>
      <c r="L3" s="14"/>
    </row>
    <row r="4" spans="1:12" ht="36">
      <c r="A4" s="39" t="s">
        <v>0</v>
      </c>
      <c r="B4" s="43" t="s">
        <v>65</v>
      </c>
      <c r="C4" s="40" t="s">
        <v>1</v>
      </c>
      <c r="D4" s="40" t="s">
        <v>2</v>
      </c>
      <c r="E4" s="41" t="s">
        <v>18</v>
      </c>
      <c r="F4" s="39" t="s">
        <v>3</v>
      </c>
      <c r="G4" s="39"/>
      <c r="H4" s="39" t="s">
        <v>4</v>
      </c>
      <c r="I4" s="39" t="s">
        <v>5</v>
      </c>
      <c r="J4" s="39" t="s">
        <v>6</v>
      </c>
      <c r="K4" s="39" t="s">
        <v>7</v>
      </c>
      <c r="L4" s="40" t="s">
        <v>8</v>
      </c>
    </row>
    <row r="5" spans="1:15" ht="18">
      <c r="A5" s="44">
        <v>200</v>
      </c>
      <c r="B5" s="44" t="s">
        <v>66</v>
      </c>
      <c r="C5" s="44" t="s">
        <v>125</v>
      </c>
      <c r="D5" s="44" t="s">
        <v>51</v>
      </c>
      <c r="E5" s="28">
        <v>117</v>
      </c>
      <c r="F5" s="18">
        <f>(E5/$F$1*100-100)*-1</f>
        <v>38.421052631578945</v>
      </c>
      <c r="G5" s="1">
        <f>RANK(F5,$F$5:$F$23,1)</f>
        <v>12</v>
      </c>
      <c r="H5" s="1">
        <v>0</v>
      </c>
      <c r="I5" s="1">
        <v>5.2</v>
      </c>
      <c r="J5" s="1">
        <v>0</v>
      </c>
      <c r="K5" s="2">
        <f>IF(N5&gt;0,"R",IF(O5&gt;0,"E",SUM(F5,H5:J5)))</f>
        <v>43.62105263157895</v>
      </c>
      <c r="L5" s="1">
        <v>6</v>
      </c>
      <c r="M5" s="7"/>
      <c r="N5" s="7">
        <f aca="true" t="shared" si="0" ref="N5:N21">COUNTIF(F5:J5,"r")</f>
        <v>0</v>
      </c>
      <c r="O5" s="7">
        <f aca="true" t="shared" si="1" ref="O5:O21">COUNTIF(F5:J5,"e")</f>
        <v>0</v>
      </c>
    </row>
    <row r="6" spans="1:15" ht="18">
      <c r="A6" s="44">
        <v>201</v>
      </c>
      <c r="B6" s="44" t="s">
        <v>90</v>
      </c>
      <c r="C6" s="44" t="s">
        <v>126</v>
      </c>
      <c r="D6" s="44" t="s">
        <v>133</v>
      </c>
      <c r="E6" s="28">
        <v>132</v>
      </c>
      <c r="F6" s="18">
        <f aca="true" t="shared" si="2" ref="F6:F21">(E6/$F$1*100-100)*-1</f>
        <v>30.526315789473685</v>
      </c>
      <c r="G6" s="1">
        <f aca="true" t="shared" si="3" ref="G6:G21">RANK(F6,$F$5:$F$23,1)</f>
        <v>9</v>
      </c>
      <c r="H6" s="1">
        <v>0</v>
      </c>
      <c r="I6" s="1">
        <v>2.4</v>
      </c>
      <c r="J6" s="1">
        <v>4</v>
      </c>
      <c r="K6" s="2">
        <f aca="true" t="shared" si="4" ref="K6:K19">IF(N6&gt;0,"R",IF(O6&gt;0,"E",SUM(F6,H6:J6)))</f>
        <v>36.92631578947368</v>
      </c>
      <c r="L6" s="1">
        <v>4</v>
      </c>
      <c r="M6" s="7"/>
      <c r="N6" s="7">
        <f t="shared" si="0"/>
        <v>0</v>
      </c>
      <c r="O6" s="7">
        <f t="shared" si="1"/>
        <v>0</v>
      </c>
    </row>
    <row r="7" spans="1:15" ht="18">
      <c r="A7" s="44">
        <v>202</v>
      </c>
      <c r="B7" s="44" t="s">
        <v>91</v>
      </c>
      <c r="C7" s="44" t="s">
        <v>29</v>
      </c>
      <c r="D7" s="44" t="s">
        <v>45</v>
      </c>
      <c r="E7" s="28">
        <v>111</v>
      </c>
      <c r="F7" s="18">
        <f t="shared" si="2"/>
        <v>41.57894736842105</v>
      </c>
      <c r="G7" s="1">
        <f t="shared" si="3"/>
        <v>13</v>
      </c>
      <c r="H7" s="1">
        <v>0</v>
      </c>
      <c r="I7" s="1">
        <v>0</v>
      </c>
      <c r="J7" s="1">
        <v>4</v>
      </c>
      <c r="K7" s="2">
        <f t="shared" si="4"/>
        <v>45.57894736842105</v>
      </c>
      <c r="L7" s="1">
        <v>7</v>
      </c>
      <c r="M7" s="7"/>
      <c r="N7" s="7">
        <f t="shared" si="0"/>
        <v>0</v>
      </c>
      <c r="O7" s="7">
        <f t="shared" si="1"/>
        <v>0</v>
      </c>
    </row>
    <row r="8" spans="1:15" ht="18">
      <c r="A8" s="44">
        <v>203</v>
      </c>
      <c r="B8" s="44" t="s">
        <v>77</v>
      </c>
      <c r="C8" s="44" t="s">
        <v>127</v>
      </c>
      <c r="D8" s="44" t="s">
        <v>134</v>
      </c>
      <c r="E8" s="28">
        <v>155</v>
      </c>
      <c r="F8" s="18">
        <f t="shared" si="2"/>
        <v>18.421052631578945</v>
      </c>
      <c r="G8" s="1">
        <f t="shared" si="3"/>
        <v>1</v>
      </c>
      <c r="H8" s="1">
        <v>0</v>
      </c>
      <c r="I8" s="1">
        <v>36</v>
      </c>
      <c r="J8" s="1">
        <v>21</v>
      </c>
      <c r="K8" s="2">
        <f t="shared" si="4"/>
        <v>75.42105263157895</v>
      </c>
      <c r="L8" s="1">
        <v>10</v>
      </c>
      <c r="M8" s="7"/>
      <c r="N8" s="7">
        <f t="shared" si="0"/>
        <v>0</v>
      </c>
      <c r="O8" s="7">
        <f t="shared" si="1"/>
        <v>0</v>
      </c>
    </row>
    <row r="9" spans="1:15" ht="18">
      <c r="A9" s="44">
        <v>204</v>
      </c>
      <c r="B9" s="44" t="s">
        <v>92</v>
      </c>
      <c r="C9" s="44" t="s">
        <v>26</v>
      </c>
      <c r="D9" s="44" t="s">
        <v>135</v>
      </c>
      <c r="E9" s="28">
        <v>139</v>
      </c>
      <c r="F9" s="18">
        <f t="shared" si="2"/>
        <v>26.84210526315789</v>
      </c>
      <c r="G9" s="1">
        <f t="shared" si="3"/>
        <v>7</v>
      </c>
      <c r="H9" s="1">
        <v>0</v>
      </c>
      <c r="I9" s="1">
        <v>9.6</v>
      </c>
      <c r="J9" s="1"/>
      <c r="K9" s="2">
        <f t="shared" si="4"/>
        <v>36.44210526315789</v>
      </c>
      <c r="L9" s="1" t="s">
        <v>246</v>
      </c>
      <c r="M9" s="7"/>
      <c r="N9" s="7">
        <f t="shared" si="0"/>
        <v>0</v>
      </c>
      <c r="O9" s="7">
        <f t="shared" si="1"/>
        <v>0</v>
      </c>
    </row>
    <row r="10" spans="1:15" ht="18">
      <c r="A10" s="44">
        <v>205</v>
      </c>
      <c r="B10" s="44" t="s">
        <v>93</v>
      </c>
      <c r="C10" s="44" t="s">
        <v>128</v>
      </c>
      <c r="D10" s="44" t="s">
        <v>136</v>
      </c>
      <c r="E10" s="28">
        <v>132</v>
      </c>
      <c r="F10" s="18">
        <f t="shared" si="2"/>
        <v>30.526315789473685</v>
      </c>
      <c r="G10" s="1">
        <f t="shared" si="3"/>
        <v>9</v>
      </c>
      <c r="H10" s="1">
        <v>40</v>
      </c>
      <c r="I10" s="1">
        <v>15.2</v>
      </c>
      <c r="J10" s="1">
        <v>0</v>
      </c>
      <c r="K10" s="2">
        <f t="shared" si="4"/>
        <v>85.72631578947369</v>
      </c>
      <c r="L10" s="1">
        <v>11</v>
      </c>
      <c r="M10" s="7"/>
      <c r="N10" s="7">
        <f t="shared" si="0"/>
        <v>0</v>
      </c>
      <c r="O10" s="7">
        <f t="shared" si="1"/>
        <v>0</v>
      </c>
    </row>
    <row r="11" spans="1:15" ht="18">
      <c r="A11" s="44">
        <v>206</v>
      </c>
      <c r="B11" s="44" t="s">
        <v>94</v>
      </c>
      <c r="C11" s="44" t="s">
        <v>129</v>
      </c>
      <c r="D11" s="44" t="s">
        <v>137</v>
      </c>
      <c r="E11" s="28">
        <v>123</v>
      </c>
      <c r="F11" s="18">
        <f t="shared" si="2"/>
        <v>35.263157894736835</v>
      </c>
      <c r="G11" s="1">
        <f t="shared" si="3"/>
        <v>11</v>
      </c>
      <c r="H11" s="1">
        <v>0</v>
      </c>
      <c r="I11" s="1">
        <v>21.2</v>
      </c>
      <c r="J11" s="1">
        <v>7</v>
      </c>
      <c r="K11" s="2">
        <f t="shared" si="4"/>
        <v>63.46315789473684</v>
      </c>
      <c r="L11" s="1">
        <v>9</v>
      </c>
      <c r="M11" s="7"/>
      <c r="N11" s="7">
        <f t="shared" si="0"/>
        <v>0</v>
      </c>
      <c r="O11" s="7">
        <f t="shared" si="1"/>
        <v>0</v>
      </c>
    </row>
    <row r="12" spans="1:15" ht="18">
      <c r="A12" s="44">
        <v>207</v>
      </c>
      <c r="B12" s="44" t="s">
        <v>67</v>
      </c>
      <c r="C12" s="47" t="s">
        <v>244</v>
      </c>
      <c r="D12" s="47" t="s">
        <v>138</v>
      </c>
      <c r="E12" s="28"/>
      <c r="F12" s="18"/>
      <c r="G12" s="1"/>
      <c r="H12" s="1"/>
      <c r="I12" s="1"/>
      <c r="J12" s="1"/>
      <c r="K12" s="2"/>
      <c r="L12" s="1"/>
      <c r="M12" s="7"/>
      <c r="N12" s="7">
        <f t="shared" si="0"/>
        <v>0</v>
      </c>
      <c r="O12" s="7">
        <f t="shared" si="1"/>
        <v>0</v>
      </c>
    </row>
    <row r="13" spans="1:15" ht="18">
      <c r="A13" s="44">
        <v>208</v>
      </c>
      <c r="B13" s="44" t="s">
        <v>95</v>
      </c>
      <c r="C13" s="44" t="s">
        <v>63</v>
      </c>
      <c r="D13" s="44" t="s">
        <v>139</v>
      </c>
      <c r="E13" s="28">
        <v>149</v>
      </c>
      <c r="F13" s="18">
        <f t="shared" si="2"/>
        <v>21.578947368421055</v>
      </c>
      <c r="G13" s="1">
        <f t="shared" si="3"/>
        <v>2</v>
      </c>
      <c r="H13" s="1">
        <v>0</v>
      </c>
      <c r="I13" s="1">
        <v>10.8</v>
      </c>
      <c r="J13" s="1">
        <v>0</v>
      </c>
      <c r="K13" s="2">
        <f t="shared" si="4"/>
        <v>32.37894736842105</v>
      </c>
      <c r="L13" s="1">
        <f aca="true" t="shared" si="5" ref="L12:L21">RANK(K13,$K$5:$K$25,1)</f>
        <v>2</v>
      </c>
      <c r="M13" s="7"/>
      <c r="N13" s="7">
        <f>COUNTIF(F13:J13,"r")</f>
        <v>0</v>
      </c>
      <c r="O13" s="7">
        <f>COUNTIF(F13:J13,"e")</f>
        <v>0</v>
      </c>
    </row>
    <row r="14" spans="1:15" ht="18">
      <c r="A14" s="44">
        <v>209</v>
      </c>
      <c r="B14" s="44" t="s">
        <v>96</v>
      </c>
      <c r="C14" s="44" t="s">
        <v>130</v>
      </c>
      <c r="D14" s="44" t="s">
        <v>140</v>
      </c>
      <c r="E14" s="28">
        <v>134</v>
      </c>
      <c r="F14" s="18">
        <f t="shared" si="2"/>
        <v>29.473684210526315</v>
      </c>
      <c r="G14" s="1">
        <f t="shared" si="3"/>
        <v>8</v>
      </c>
      <c r="H14" s="1">
        <v>0</v>
      </c>
      <c r="I14" s="1">
        <v>0</v>
      </c>
      <c r="J14" s="49">
        <v>4</v>
      </c>
      <c r="K14" s="2">
        <f t="shared" si="4"/>
        <v>33.473684210526315</v>
      </c>
      <c r="L14" s="1">
        <f t="shared" si="5"/>
        <v>3</v>
      </c>
      <c r="M14" s="7"/>
      <c r="N14" s="7">
        <v>0</v>
      </c>
      <c r="O14" s="7">
        <f>COUNTIF(F14:J14,"e")</f>
        <v>0</v>
      </c>
    </row>
    <row r="15" spans="1:15" ht="18">
      <c r="A15" s="44">
        <v>210</v>
      </c>
      <c r="B15" s="44" t="s">
        <v>97</v>
      </c>
      <c r="C15" s="44" t="s">
        <v>125</v>
      </c>
      <c r="D15" s="44" t="s">
        <v>141</v>
      </c>
      <c r="E15" s="28">
        <v>149</v>
      </c>
      <c r="F15" s="18">
        <f t="shared" si="2"/>
        <v>21.578947368421055</v>
      </c>
      <c r="G15" s="1">
        <f t="shared" si="3"/>
        <v>2</v>
      </c>
      <c r="H15" s="1">
        <v>0</v>
      </c>
      <c r="I15" s="1">
        <v>0</v>
      </c>
      <c r="J15" s="1">
        <v>8</v>
      </c>
      <c r="K15" s="2">
        <f t="shared" si="4"/>
        <v>29.578947368421055</v>
      </c>
      <c r="L15" s="1">
        <f t="shared" si="5"/>
        <v>1</v>
      </c>
      <c r="M15" s="7"/>
      <c r="N15" s="7">
        <f t="shared" si="0"/>
        <v>0</v>
      </c>
      <c r="O15" s="7">
        <f t="shared" si="1"/>
        <v>0</v>
      </c>
    </row>
    <row r="16" spans="1:15" ht="18">
      <c r="A16" s="44">
        <v>211</v>
      </c>
      <c r="B16" s="44" t="s">
        <v>98</v>
      </c>
      <c r="C16" s="44" t="s">
        <v>28</v>
      </c>
      <c r="D16" s="44" t="s">
        <v>142</v>
      </c>
      <c r="E16" s="28">
        <v>148</v>
      </c>
      <c r="F16" s="18">
        <f t="shared" si="2"/>
        <v>22.10526315789474</v>
      </c>
      <c r="G16" s="1">
        <f t="shared" si="3"/>
        <v>4</v>
      </c>
      <c r="H16" s="1" t="s">
        <v>245</v>
      </c>
      <c r="I16" s="1" t="s">
        <v>245</v>
      </c>
      <c r="J16" s="1">
        <v>29</v>
      </c>
      <c r="K16" s="2" t="str">
        <f t="shared" si="4"/>
        <v>E</v>
      </c>
      <c r="L16" s="1"/>
      <c r="M16" s="7"/>
      <c r="N16" s="7">
        <f t="shared" si="0"/>
        <v>0</v>
      </c>
      <c r="O16" s="7">
        <f t="shared" si="1"/>
        <v>2</v>
      </c>
    </row>
    <row r="17" spans="1:15" ht="20.25">
      <c r="A17" s="44">
        <v>212</v>
      </c>
      <c r="B17" s="44" t="s">
        <v>122</v>
      </c>
      <c r="C17" s="44" t="s">
        <v>243</v>
      </c>
      <c r="D17" s="44" t="s">
        <v>46</v>
      </c>
      <c r="E17" s="28">
        <v>104</v>
      </c>
      <c r="F17" s="18">
        <f t="shared" si="2"/>
        <v>45.263157894736835</v>
      </c>
      <c r="G17" s="1">
        <f t="shared" si="3"/>
        <v>14</v>
      </c>
      <c r="H17" s="1">
        <v>0</v>
      </c>
      <c r="I17" s="1">
        <v>0</v>
      </c>
      <c r="J17" s="48" t="s">
        <v>246</v>
      </c>
      <c r="K17" s="2" t="str">
        <f t="shared" si="4"/>
        <v>R</v>
      </c>
      <c r="L17" s="1"/>
      <c r="M17" s="7"/>
      <c r="N17" s="7">
        <f t="shared" si="0"/>
        <v>1</v>
      </c>
      <c r="O17" s="7">
        <f t="shared" si="1"/>
        <v>0</v>
      </c>
    </row>
    <row r="18" spans="1:15" ht="18">
      <c r="A18" s="44">
        <v>213</v>
      </c>
      <c r="B18" s="44" t="s">
        <v>69</v>
      </c>
      <c r="C18" s="44" t="s">
        <v>126</v>
      </c>
      <c r="D18" s="44" t="s">
        <v>40</v>
      </c>
      <c r="E18" s="28">
        <v>141</v>
      </c>
      <c r="F18" s="18">
        <f t="shared" si="2"/>
        <v>25.789473684210535</v>
      </c>
      <c r="G18" s="1">
        <f t="shared" si="3"/>
        <v>6</v>
      </c>
      <c r="H18" s="1">
        <v>0</v>
      </c>
      <c r="I18" s="1">
        <v>13.6</v>
      </c>
      <c r="J18" s="1">
        <v>4</v>
      </c>
      <c r="K18" s="2">
        <f t="shared" si="4"/>
        <v>43.389473684210536</v>
      </c>
      <c r="L18" s="1">
        <v>5</v>
      </c>
      <c r="M18" s="7"/>
      <c r="N18" s="7">
        <f t="shared" si="0"/>
        <v>0</v>
      </c>
      <c r="O18" s="7">
        <f t="shared" si="1"/>
        <v>0</v>
      </c>
    </row>
    <row r="19" spans="1:15" ht="18">
      <c r="A19" s="44">
        <v>214</v>
      </c>
      <c r="B19" s="44" t="s">
        <v>70</v>
      </c>
      <c r="C19" s="44" t="s">
        <v>131</v>
      </c>
      <c r="D19" s="44" t="s">
        <v>143</v>
      </c>
      <c r="E19" s="28">
        <v>142</v>
      </c>
      <c r="F19" s="18">
        <f t="shared" si="2"/>
        <v>25.26315789473685</v>
      </c>
      <c r="G19" s="1">
        <f t="shared" si="3"/>
        <v>5</v>
      </c>
      <c r="H19" s="1">
        <v>0</v>
      </c>
      <c r="I19" s="1">
        <v>21.2</v>
      </c>
      <c r="J19" s="1">
        <v>0</v>
      </c>
      <c r="K19" s="2">
        <f t="shared" si="4"/>
        <v>46.46315789473685</v>
      </c>
      <c r="L19" s="1">
        <v>8</v>
      </c>
      <c r="M19" s="7"/>
      <c r="N19" s="7">
        <f t="shared" si="0"/>
        <v>0</v>
      </c>
      <c r="O19" s="7">
        <f t="shared" si="1"/>
        <v>0</v>
      </c>
    </row>
    <row r="20" spans="1:15" ht="18">
      <c r="A20" s="44">
        <v>215</v>
      </c>
      <c r="B20" s="44" t="s">
        <v>123</v>
      </c>
      <c r="C20" s="44"/>
      <c r="D20" s="44"/>
      <c r="E20" s="28"/>
      <c r="F20" s="18"/>
      <c r="G20" s="1"/>
      <c r="H20" s="50"/>
      <c r="I20" s="50"/>
      <c r="J20" s="50"/>
      <c r="K20" s="2" t="s">
        <v>241</v>
      </c>
      <c r="L20" s="1"/>
      <c r="M20" s="7"/>
      <c r="N20" s="7">
        <f t="shared" si="0"/>
        <v>0</v>
      </c>
      <c r="O20" s="7">
        <f t="shared" si="1"/>
        <v>0</v>
      </c>
    </row>
    <row r="21" spans="1:15" ht="18">
      <c r="A21" s="44">
        <v>216</v>
      </c>
      <c r="B21" s="44" t="s">
        <v>124</v>
      </c>
      <c r="C21" s="44" t="s">
        <v>127</v>
      </c>
      <c r="D21" s="44" t="s">
        <v>145</v>
      </c>
      <c r="E21" s="28">
        <v>68</v>
      </c>
      <c r="F21" s="18">
        <f t="shared" si="2"/>
        <v>64.21052631578948</v>
      </c>
      <c r="G21" s="1">
        <f t="shared" si="3"/>
        <v>15</v>
      </c>
      <c r="H21" s="50"/>
      <c r="I21" s="50"/>
      <c r="J21" s="50"/>
      <c r="K21" s="2" t="s">
        <v>246</v>
      </c>
      <c r="L21" s="1"/>
      <c r="M21" s="7"/>
      <c r="N21" s="7">
        <f t="shared" si="0"/>
        <v>0</v>
      </c>
      <c r="O21" s="7">
        <f t="shared" si="1"/>
        <v>0</v>
      </c>
    </row>
    <row r="22" spans="1:15" ht="18">
      <c r="A22" s="44"/>
      <c r="B22" s="44"/>
      <c r="C22" s="44"/>
      <c r="D22" s="44"/>
      <c r="E22" s="38"/>
      <c r="F22" s="18"/>
      <c r="G22" s="1"/>
      <c r="H22" s="7"/>
      <c r="I22" s="7"/>
      <c r="J22" s="7"/>
      <c r="K22" s="2"/>
      <c r="L22" s="1"/>
      <c r="M22" s="7"/>
      <c r="N22" s="7">
        <f>COUNTIF(F22:J22,"r")</f>
        <v>0</v>
      </c>
      <c r="O22" s="7">
        <f>COUNTIF(F22:J22,"e")</f>
        <v>0</v>
      </c>
    </row>
    <row r="23" spans="1:15" ht="18">
      <c r="A23" s="44"/>
      <c r="B23" s="44"/>
      <c r="C23" s="44"/>
      <c r="D23" s="44"/>
      <c r="E23" s="38"/>
      <c r="F23" s="18"/>
      <c r="G23" s="1"/>
      <c r="H23" s="7"/>
      <c r="I23" s="7"/>
      <c r="J23" s="7"/>
      <c r="K23" s="2"/>
      <c r="L23" s="1"/>
      <c r="M23" s="7"/>
      <c r="N23" s="7">
        <f>COUNTIF(F23:J23,"r")</f>
        <v>0</v>
      </c>
      <c r="O23" s="7">
        <f>COUNTIF(F23:J23,"e")</f>
        <v>0</v>
      </c>
    </row>
    <row r="24" spans="1:15" ht="18">
      <c r="A24" s="44"/>
      <c r="B24" s="44"/>
      <c r="C24" s="44"/>
      <c r="D24" s="44"/>
      <c r="E24" s="38"/>
      <c r="F24" s="18"/>
      <c r="G24" s="1"/>
      <c r="H24" s="7"/>
      <c r="I24" s="7"/>
      <c r="J24" s="7"/>
      <c r="K24" s="2"/>
      <c r="L24" s="1"/>
      <c r="M24" s="7"/>
      <c r="N24" s="7">
        <f>COUNTIF(F24:J24,"r")</f>
        <v>0</v>
      </c>
      <c r="O24" s="7">
        <f>COUNTIF(F24:J24,"e")</f>
        <v>0</v>
      </c>
    </row>
    <row r="25" spans="1:15" ht="18">
      <c r="A25" s="44"/>
      <c r="B25" s="44"/>
      <c r="C25" s="44"/>
      <c r="D25" s="44"/>
      <c r="E25" s="38"/>
      <c r="F25" s="18"/>
      <c r="G25" s="1"/>
      <c r="H25" s="7"/>
      <c r="I25" s="7"/>
      <c r="J25" s="7"/>
      <c r="K25" s="2"/>
      <c r="L25" s="1"/>
      <c r="M25" s="7"/>
      <c r="N25" s="7">
        <f>COUNTIF(F25:J25,"r")</f>
        <v>0</v>
      </c>
      <c r="O25" s="7">
        <f>COUNTIF(F25:J25,"e")</f>
        <v>0</v>
      </c>
    </row>
    <row r="26" spans="1:15" ht="18">
      <c r="A26" s="44"/>
      <c r="B26" s="44"/>
      <c r="C26" s="44"/>
      <c r="D26" s="44"/>
      <c r="E26" s="38"/>
      <c r="F26" s="18"/>
      <c r="G26" s="1"/>
      <c r="H26" s="7"/>
      <c r="I26" s="7"/>
      <c r="J26" s="7"/>
      <c r="K26" s="2"/>
      <c r="L26" s="1"/>
      <c r="M26" s="7"/>
      <c r="N26" s="7"/>
      <c r="O26" s="7"/>
    </row>
    <row r="27" spans="1:15" ht="18">
      <c r="A27" s="44"/>
      <c r="B27" s="44"/>
      <c r="C27" s="44"/>
      <c r="D27" s="44"/>
      <c r="E27" s="38"/>
      <c r="F27" s="18"/>
      <c r="G27" s="1"/>
      <c r="H27" s="7"/>
      <c r="I27" s="7"/>
      <c r="J27" s="7"/>
      <c r="K27" s="2"/>
      <c r="L27" s="1"/>
      <c r="M27" s="7"/>
      <c r="N27" s="7"/>
      <c r="O27" s="7"/>
    </row>
  </sheetData>
  <sheetProtection/>
  <conditionalFormatting sqref="G5:G27 L5:L27">
    <cfRule type="cellIs" priority="1" dxfId="5" operator="equal" stopIfTrue="1">
      <formula>6</formula>
    </cfRule>
    <cfRule type="cellIs" priority="2" dxfId="4" operator="equal" stopIfTrue="1">
      <formula>5</formula>
    </cfRule>
    <cfRule type="cellIs" priority="3" dxfId="3" operator="equal" stopIfTrue="1">
      <formula>4</formula>
    </cfRule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35433070866141736" right="0.35433070866141736" top="0.1968503937007874" bottom="0.1968503937007874" header="0" footer="0"/>
  <pageSetup fitToHeight="1" fitToWidth="1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zoomScalePageLayoutView="0" workbookViewId="0" topLeftCell="A10">
      <selection activeCell="E18" sqref="E18:E23"/>
    </sheetView>
  </sheetViews>
  <sheetFormatPr defaultColWidth="9.140625" defaultRowHeight="12.75"/>
  <cols>
    <col min="2" max="2" width="13.7109375" style="0" customWidth="1"/>
    <col min="3" max="3" width="33.421875" style="0" bestFit="1" customWidth="1"/>
    <col min="4" max="4" width="33.140625" style="0" customWidth="1"/>
    <col min="5" max="5" width="11.7109375" style="0" customWidth="1"/>
    <col min="6" max="6" width="9.8515625" style="0" bestFit="1" customWidth="1"/>
    <col min="7" max="7" width="9.140625" style="0" customWidth="1"/>
    <col min="11" max="11" width="9.8515625" style="0" bestFit="1" customWidth="1"/>
  </cols>
  <sheetData>
    <row r="1" spans="1:12" ht="20.25">
      <c r="A1" s="15" t="s">
        <v>146</v>
      </c>
      <c r="B1" s="15"/>
      <c r="C1" s="15"/>
      <c r="D1" s="46"/>
      <c r="E1" s="16" t="s">
        <v>89</v>
      </c>
      <c r="F1" s="37">
        <v>190</v>
      </c>
      <c r="G1" s="16"/>
      <c r="H1" s="16"/>
      <c r="I1" s="16"/>
      <c r="J1" s="16"/>
      <c r="K1" s="16"/>
      <c r="L1" s="16"/>
    </row>
    <row r="2" spans="1:12" ht="18">
      <c r="A2" s="42" t="s">
        <v>22</v>
      </c>
      <c r="B2" s="17"/>
      <c r="C2" s="14"/>
      <c r="D2" s="5"/>
      <c r="E2" s="5"/>
      <c r="F2" s="14"/>
      <c r="G2" s="14"/>
      <c r="H2" s="14"/>
      <c r="I2" s="14"/>
      <c r="J2" s="14"/>
      <c r="K2" s="14"/>
      <c r="L2" s="14"/>
    </row>
    <row r="3" spans="1:12" ht="18">
      <c r="A3" s="17"/>
      <c r="B3" s="17"/>
      <c r="C3" s="14"/>
      <c r="D3" s="5"/>
      <c r="E3" s="5"/>
      <c r="F3" s="14"/>
      <c r="G3" s="14"/>
      <c r="H3" s="14"/>
      <c r="I3" s="14"/>
      <c r="J3" s="14"/>
      <c r="K3" s="14"/>
      <c r="L3" s="14"/>
    </row>
    <row r="4" spans="1:12" ht="36">
      <c r="A4" s="39" t="s">
        <v>0</v>
      </c>
      <c r="B4" s="43" t="s">
        <v>65</v>
      </c>
      <c r="C4" s="40" t="s">
        <v>1</v>
      </c>
      <c r="D4" s="40" t="s">
        <v>2</v>
      </c>
      <c r="E4" s="41" t="s">
        <v>18</v>
      </c>
      <c r="F4" s="39" t="s">
        <v>3</v>
      </c>
      <c r="G4" s="39"/>
      <c r="H4" s="39" t="s">
        <v>4</v>
      </c>
      <c r="I4" s="39" t="s">
        <v>5</v>
      </c>
      <c r="J4" s="39" t="s">
        <v>6</v>
      </c>
      <c r="K4" s="39" t="s">
        <v>7</v>
      </c>
      <c r="L4" s="40" t="s">
        <v>8</v>
      </c>
    </row>
    <row r="5" spans="1:15" ht="18">
      <c r="A5" s="44">
        <v>220</v>
      </c>
      <c r="B5" s="44" t="s">
        <v>66</v>
      </c>
      <c r="C5" s="44" t="s">
        <v>58</v>
      </c>
      <c r="D5" s="44" t="s">
        <v>154</v>
      </c>
      <c r="E5" s="3">
        <v>104</v>
      </c>
      <c r="F5" s="18">
        <f>(E5/$F$1*100-100)*-1</f>
        <v>45.263157894736835</v>
      </c>
      <c r="G5" s="1">
        <f>RANK(F5,$F$5:$F$26,1)</f>
        <v>13</v>
      </c>
      <c r="H5" s="1">
        <v>0</v>
      </c>
      <c r="I5" s="1">
        <v>0</v>
      </c>
      <c r="J5" s="1">
        <v>8</v>
      </c>
      <c r="K5" s="2">
        <f>IF(N5&gt;0,"R",IF(O5&gt;0,"E",SUM(F5,H5:J5)))</f>
        <v>53.263157894736835</v>
      </c>
      <c r="L5" s="1">
        <f>RANK(K5,$K$5:$K$26,1)</f>
        <v>8</v>
      </c>
      <c r="M5" s="7"/>
      <c r="N5" s="7">
        <f aca="true" t="shared" si="0" ref="N5:N22">COUNTIF(F5:J5,"r")</f>
        <v>0</v>
      </c>
      <c r="O5" s="7">
        <f aca="true" t="shared" si="1" ref="O5:O22">COUNTIF(F5:J5,"e")</f>
        <v>0</v>
      </c>
    </row>
    <row r="6" spans="1:15" ht="18">
      <c r="A6" s="44">
        <v>221</v>
      </c>
      <c r="B6" s="44" t="s">
        <v>90</v>
      </c>
      <c r="C6" s="47" t="s">
        <v>147</v>
      </c>
      <c r="D6" s="47" t="s">
        <v>44</v>
      </c>
      <c r="E6" s="3"/>
      <c r="F6" s="18"/>
      <c r="G6" s="1"/>
      <c r="H6" s="1"/>
      <c r="I6" s="1"/>
      <c r="J6" s="1"/>
      <c r="K6" s="2"/>
      <c r="L6" s="1"/>
      <c r="M6" s="7"/>
      <c r="N6" s="7">
        <f t="shared" si="0"/>
        <v>0</v>
      </c>
      <c r="O6" s="7">
        <f t="shared" si="1"/>
        <v>0</v>
      </c>
    </row>
    <row r="7" spans="1:15" ht="18">
      <c r="A7" s="44">
        <v>222</v>
      </c>
      <c r="B7" s="44" t="s">
        <v>91</v>
      </c>
      <c r="C7" s="47" t="s">
        <v>56</v>
      </c>
      <c r="D7" s="47" t="s">
        <v>155</v>
      </c>
      <c r="E7" s="3"/>
      <c r="F7" s="18"/>
      <c r="G7" s="1"/>
      <c r="H7" s="1"/>
      <c r="I7" s="1"/>
      <c r="J7" s="1"/>
      <c r="K7" s="2"/>
      <c r="L7" s="1"/>
      <c r="M7" s="7"/>
      <c r="N7" s="7">
        <f t="shared" si="0"/>
        <v>0</v>
      </c>
      <c r="O7" s="7">
        <f t="shared" si="1"/>
        <v>0</v>
      </c>
    </row>
    <row r="8" spans="1:15" ht="18">
      <c r="A8" s="44">
        <v>223</v>
      </c>
      <c r="B8" s="44" t="s">
        <v>77</v>
      </c>
      <c r="C8" s="44" t="s">
        <v>148</v>
      </c>
      <c r="D8" s="44" t="s">
        <v>156</v>
      </c>
      <c r="E8" s="3">
        <v>136</v>
      </c>
      <c r="F8" s="18">
        <f aca="true" t="shared" si="2" ref="F6:F22">(E8/$F$1*100-100)*-1</f>
        <v>28.421052631578945</v>
      </c>
      <c r="G8" s="1">
        <f aca="true" t="shared" si="3" ref="G6:G23">RANK(F8,$F$5:$F$26,1)</f>
        <v>3</v>
      </c>
      <c r="H8" s="1">
        <v>20</v>
      </c>
      <c r="I8" s="1">
        <v>0</v>
      </c>
      <c r="J8" s="1">
        <v>4</v>
      </c>
      <c r="K8" s="2">
        <f aca="true" t="shared" si="4" ref="K8:K22">IF(N8&gt;0,"R",IF(O8&gt;0,"E",SUM(F8,H8:J8)))</f>
        <v>52.421052631578945</v>
      </c>
      <c r="L8" s="1">
        <f aca="true" t="shared" si="5" ref="L6:L23">RANK(K8,$K$5:$K$26,1)</f>
        <v>7</v>
      </c>
      <c r="M8" s="7"/>
      <c r="N8" s="7">
        <f t="shared" si="0"/>
        <v>0</v>
      </c>
      <c r="O8" s="7">
        <f t="shared" si="1"/>
        <v>0</v>
      </c>
    </row>
    <row r="9" spans="1:15" ht="18">
      <c r="A9" s="44">
        <v>224</v>
      </c>
      <c r="B9" s="44" t="s">
        <v>92</v>
      </c>
      <c r="C9" s="44" t="s">
        <v>149</v>
      </c>
      <c r="D9" s="44" t="s">
        <v>157</v>
      </c>
      <c r="E9" s="3">
        <v>121</v>
      </c>
      <c r="F9" s="18">
        <f t="shared" si="2"/>
        <v>36.31578947368421</v>
      </c>
      <c r="G9" s="1">
        <f t="shared" si="3"/>
        <v>7</v>
      </c>
      <c r="H9" s="1"/>
      <c r="I9" s="1"/>
      <c r="J9" s="1" t="s">
        <v>245</v>
      </c>
      <c r="K9" s="2" t="str">
        <f t="shared" si="4"/>
        <v>E</v>
      </c>
      <c r="L9" s="1"/>
      <c r="M9" s="7"/>
      <c r="N9" s="7">
        <f t="shared" si="0"/>
        <v>0</v>
      </c>
      <c r="O9" s="7">
        <f t="shared" si="1"/>
        <v>1</v>
      </c>
    </row>
    <row r="10" spans="1:15" ht="18">
      <c r="A10" s="44">
        <v>20</v>
      </c>
      <c r="B10" s="44" t="s">
        <v>93</v>
      </c>
      <c r="C10" s="44" t="s">
        <v>239</v>
      </c>
      <c r="D10" s="44" t="s">
        <v>240</v>
      </c>
      <c r="E10" s="3">
        <v>158</v>
      </c>
      <c r="F10" s="18">
        <f>(E10/$F$1*100-100)*-1</f>
        <v>16.84210526315789</v>
      </c>
      <c r="G10" s="1">
        <f t="shared" si="3"/>
        <v>1</v>
      </c>
      <c r="H10" s="1" t="s">
        <v>245</v>
      </c>
      <c r="I10" s="1" t="s">
        <v>245</v>
      </c>
      <c r="J10" s="1">
        <v>0</v>
      </c>
      <c r="K10" s="2" t="s">
        <v>245</v>
      </c>
      <c r="L10" s="1"/>
      <c r="M10" s="7"/>
      <c r="N10" s="7">
        <f>COUNTIF(F10:J10,"r")</f>
        <v>0</v>
      </c>
      <c r="O10" s="7">
        <f>COUNTIF(F10:J10,"e")</f>
        <v>2</v>
      </c>
    </row>
    <row r="11" spans="1:15" ht="18">
      <c r="A11" s="44">
        <v>225</v>
      </c>
      <c r="B11" s="44" t="s">
        <v>94</v>
      </c>
      <c r="C11" s="47" t="s">
        <v>150</v>
      </c>
      <c r="D11" s="47" t="s">
        <v>158</v>
      </c>
      <c r="E11" s="3"/>
      <c r="F11" s="18"/>
      <c r="G11" s="1"/>
      <c r="H11" s="1"/>
      <c r="I11" s="1"/>
      <c r="J11" s="1"/>
      <c r="K11" s="2"/>
      <c r="L11" s="1"/>
      <c r="M11" s="7"/>
      <c r="N11" s="7">
        <f t="shared" si="0"/>
        <v>0</v>
      </c>
      <c r="O11" s="7">
        <f t="shared" si="1"/>
        <v>0</v>
      </c>
    </row>
    <row r="12" spans="1:15" ht="18">
      <c r="A12" s="44">
        <v>226</v>
      </c>
      <c r="B12" s="44" t="s">
        <v>67</v>
      </c>
      <c r="C12" s="44" t="s">
        <v>151</v>
      </c>
      <c r="D12" s="44" t="s">
        <v>159</v>
      </c>
      <c r="E12" s="3">
        <v>136</v>
      </c>
      <c r="F12" s="18">
        <f t="shared" si="2"/>
        <v>28.421052631578945</v>
      </c>
      <c r="G12" s="1">
        <f t="shared" si="3"/>
        <v>3</v>
      </c>
      <c r="H12" s="1">
        <v>0</v>
      </c>
      <c r="I12" s="1">
        <v>2.4</v>
      </c>
      <c r="J12" s="1">
        <v>4</v>
      </c>
      <c r="K12" s="2">
        <f t="shared" si="4"/>
        <v>34.821052631578944</v>
      </c>
      <c r="L12" s="1">
        <f t="shared" si="5"/>
        <v>2</v>
      </c>
      <c r="M12" s="7"/>
      <c r="N12" s="7">
        <f t="shared" si="0"/>
        <v>0</v>
      </c>
      <c r="O12" s="7">
        <f t="shared" si="1"/>
        <v>0</v>
      </c>
    </row>
    <row r="13" spans="1:15" ht="18">
      <c r="A13" s="44">
        <v>227</v>
      </c>
      <c r="B13" s="44" t="s">
        <v>95</v>
      </c>
      <c r="C13" s="44" t="s">
        <v>50</v>
      </c>
      <c r="D13" s="44" t="s">
        <v>30</v>
      </c>
      <c r="E13" s="3">
        <v>114</v>
      </c>
      <c r="F13" s="18">
        <f t="shared" si="2"/>
        <v>40</v>
      </c>
      <c r="G13" s="1">
        <f t="shared" si="3"/>
        <v>11</v>
      </c>
      <c r="H13" s="1">
        <v>0</v>
      </c>
      <c r="I13" s="1">
        <v>6</v>
      </c>
      <c r="J13" s="1">
        <v>4</v>
      </c>
      <c r="K13" s="2">
        <f t="shared" si="4"/>
        <v>50</v>
      </c>
      <c r="L13" s="1">
        <f t="shared" si="5"/>
        <v>6</v>
      </c>
      <c r="M13" s="7"/>
      <c r="N13" s="7">
        <f t="shared" si="0"/>
        <v>0</v>
      </c>
      <c r="O13" s="7">
        <f t="shared" si="1"/>
        <v>0</v>
      </c>
    </row>
    <row r="14" spans="1:15" ht="18">
      <c r="A14" s="44">
        <v>228</v>
      </c>
      <c r="B14" s="44" t="s">
        <v>96</v>
      </c>
      <c r="C14" s="44" t="s">
        <v>152</v>
      </c>
      <c r="D14" s="44" t="s">
        <v>160</v>
      </c>
      <c r="E14" s="3">
        <v>118</v>
      </c>
      <c r="F14" s="18">
        <f t="shared" si="2"/>
        <v>37.89473684210526</v>
      </c>
      <c r="G14" s="1">
        <f t="shared" si="3"/>
        <v>9</v>
      </c>
      <c r="H14" s="1">
        <v>20</v>
      </c>
      <c r="I14" s="1">
        <v>9.2</v>
      </c>
      <c r="J14" s="1">
        <v>0</v>
      </c>
      <c r="K14" s="2">
        <f t="shared" si="4"/>
        <v>67.09473684210526</v>
      </c>
      <c r="L14" s="1">
        <f t="shared" si="5"/>
        <v>9</v>
      </c>
      <c r="M14" s="7"/>
      <c r="N14" s="7">
        <f>COUNTIF(F14:J14,"r")</f>
        <v>0</v>
      </c>
      <c r="O14" s="7">
        <f>COUNTIF(F14:J14,"e")</f>
        <v>0</v>
      </c>
    </row>
    <row r="15" spans="1:15" ht="18">
      <c r="A15" s="44">
        <v>229</v>
      </c>
      <c r="B15" s="44" t="s">
        <v>97</v>
      </c>
      <c r="C15" s="47" t="s">
        <v>41</v>
      </c>
      <c r="D15" s="47" t="s">
        <v>161</v>
      </c>
      <c r="E15" s="3"/>
      <c r="F15" s="18"/>
      <c r="G15" s="1"/>
      <c r="H15" s="1"/>
      <c r="I15" s="1"/>
      <c r="J15" s="49"/>
      <c r="K15" s="2"/>
      <c r="L15" s="1"/>
      <c r="M15" s="7"/>
      <c r="N15" s="7">
        <v>0</v>
      </c>
      <c r="O15" s="7">
        <f>COUNTIF(F15:J15,"e")</f>
        <v>0</v>
      </c>
    </row>
    <row r="16" spans="1:15" ht="18">
      <c r="A16" s="44">
        <v>230</v>
      </c>
      <c r="B16" s="44" t="s">
        <v>98</v>
      </c>
      <c r="C16" s="44" t="s">
        <v>47</v>
      </c>
      <c r="D16" s="44" t="s">
        <v>162</v>
      </c>
      <c r="E16" s="3">
        <v>121</v>
      </c>
      <c r="F16" s="18">
        <f t="shared" si="2"/>
        <v>36.31578947368421</v>
      </c>
      <c r="G16" s="1">
        <f t="shared" si="3"/>
        <v>7</v>
      </c>
      <c r="H16" s="1">
        <v>20</v>
      </c>
      <c r="I16" s="1">
        <v>21.2</v>
      </c>
      <c r="J16" s="1">
        <v>0</v>
      </c>
      <c r="K16" s="2">
        <f t="shared" si="4"/>
        <v>77.51578947368421</v>
      </c>
      <c r="L16" s="1">
        <f t="shared" si="5"/>
        <v>10</v>
      </c>
      <c r="M16" s="7"/>
      <c r="N16" s="7">
        <f t="shared" si="0"/>
        <v>0</v>
      </c>
      <c r="O16" s="7">
        <f t="shared" si="1"/>
        <v>0</v>
      </c>
    </row>
    <row r="17" spans="1:15" ht="18">
      <c r="A17" s="44">
        <v>231</v>
      </c>
      <c r="B17" s="44" t="s">
        <v>122</v>
      </c>
      <c r="C17" s="44" t="s">
        <v>81</v>
      </c>
      <c r="D17" s="44" t="s">
        <v>163</v>
      </c>
      <c r="E17" s="3">
        <v>144</v>
      </c>
      <c r="F17" s="18">
        <f t="shared" si="2"/>
        <v>24.210526315789465</v>
      </c>
      <c r="G17" s="1">
        <f t="shared" si="3"/>
        <v>2</v>
      </c>
      <c r="H17" s="1">
        <v>0</v>
      </c>
      <c r="I17" s="1">
        <v>0</v>
      </c>
      <c r="J17" s="1">
        <v>0</v>
      </c>
      <c r="K17" s="2">
        <f t="shared" si="4"/>
        <v>24.210526315789465</v>
      </c>
      <c r="L17" s="1">
        <f t="shared" si="5"/>
        <v>1</v>
      </c>
      <c r="M17" s="7"/>
      <c r="N17" s="7">
        <f t="shared" si="0"/>
        <v>0</v>
      </c>
      <c r="O17" s="7">
        <f t="shared" si="1"/>
        <v>0</v>
      </c>
    </row>
    <row r="18" spans="1:15" ht="18">
      <c r="A18" s="44">
        <v>232</v>
      </c>
      <c r="B18" s="44" t="s">
        <v>69</v>
      </c>
      <c r="C18" s="44" t="s">
        <v>153</v>
      </c>
      <c r="D18" s="44" t="s">
        <v>164</v>
      </c>
      <c r="E18" s="3">
        <v>132</v>
      </c>
      <c r="F18" s="18">
        <f t="shared" si="2"/>
        <v>30.526315789473685</v>
      </c>
      <c r="G18" s="1">
        <f t="shared" si="3"/>
        <v>5</v>
      </c>
      <c r="H18" s="1">
        <v>0</v>
      </c>
      <c r="I18" s="1">
        <v>6.8</v>
      </c>
      <c r="J18" s="1" t="s">
        <v>245</v>
      </c>
      <c r="K18" s="2" t="str">
        <f t="shared" si="4"/>
        <v>E</v>
      </c>
      <c r="L18" s="1"/>
      <c r="M18" s="7"/>
      <c r="N18" s="7">
        <f t="shared" si="0"/>
        <v>0</v>
      </c>
      <c r="O18" s="7">
        <f t="shared" si="1"/>
        <v>1</v>
      </c>
    </row>
    <row r="19" spans="1:15" ht="18">
      <c r="A19" s="44">
        <v>233</v>
      </c>
      <c r="B19" s="44" t="s">
        <v>70</v>
      </c>
      <c r="C19" s="47" t="s">
        <v>242</v>
      </c>
      <c r="D19" s="47" t="s">
        <v>165</v>
      </c>
      <c r="E19" s="3"/>
      <c r="F19" s="18"/>
      <c r="G19" s="1"/>
      <c r="H19" s="50"/>
      <c r="I19" s="50"/>
      <c r="J19" s="50"/>
      <c r="K19" s="2"/>
      <c r="L19" s="1"/>
      <c r="M19" s="7"/>
      <c r="N19" s="7">
        <f t="shared" si="0"/>
        <v>0</v>
      </c>
      <c r="O19" s="7">
        <f t="shared" si="1"/>
        <v>0</v>
      </c>
    </row>
    <row r="20" spans="1:15" ht="18">
      <c r="A20" s="44">
        <v>234</v>
      </c>
      <c r="B20" s="44" t="s">
        <v>123</v>
      </c>
      <c r="C20" s="44" t="s">
        <v>241</v>
      </c>
      <c r="D20" s="44"/>
      <c r="E20" s="3"/>
      <c r="F20" s="18"/>
      <c r="G20" s="1"/>
      <c r="H20" s="50"/>
      <c r="I20" s="50"/>
      <c r="J20" s="50"/>
      <c r="K20" s="2"/>
      <c r="L20" s="1"/>
      <c r="M20" s="7"/>
      <c r="N20" s="7">
        <f t="shared" si="0"/>
        <v>0</v>
      </c>
      <c r="O20" s="7">
        <f t="shared" si="1"/>
        <v>0</v>
      </c>
    </row>
    <row r="21" spans="1:15" ht="18">
      <c r="A21" s="44">
        <v>235</v>
      </c>
      <c r="B21" s="44" t="s">
        <v>124</v>
      </c>
      <c r="C21" s="44" t="s">
        <v>59</v>
      </c>
      <c r="D21" s="44" t="s">
        <v>166</v>
      </c>
      <c r="E21" s="3">
        <v>124</v>
      </c>
      <c r="F21" s="18">
        <f t="shared" si="2"/>
        <v>34.73684210526315</v>
      </c>
      <c r="G21" s="1">
        <f t="shared" si="3"/>
        <v>6</v>
      </c>
      <c r="H21" s="1">
        <v>0</v>
      </c>
      <c r="I21" s="1">
        <v>2.8</v>
      </c>
      <c r="J21" s="1">
        <v>0</v>
      </c>
      <c r="K21" s="2">
        <f t="shared" si="4"/>
        <v>37.53684210526315</v>
      </c>
      <c r="L21" s="1">
        <f t="shared" si="5"/>
        <v>3</v>
      </c>
      <c r="M21" s="7"/>
      <c r="N21" s="7">
        <f t="shared" si="0"/>
        <v>0</v>
      </c>
      <c r="O21" s="7">
        <f t="shared" si="1"/>
        <v>0</v>
      </c>
    </row>
    <row r="22" spans="1:15" ht="18">
      <c r="A22" s="44">
        <v>236</v>
      </c>
      <c r="B22" s="45" t="s">
        <v>170</v>
      </c>
      <c r="C22" s="44" t="s">
        <v>81</v>
      </c>
      <c r="D22" s="44" t="s">
        <v>167</v>
      </c>
      <c r="E22" s="3">
        <v>117</v>
      </c>
      <c r="F22" s="18">
        <f t="shared" si="2"/>
        <v>38.421052631578945</v>
      </c>
      <c r="G22" s="1">
        <f t="shared" si="3"/>
        <v>10</v>
      </c>
      <c r="H22" s="1">
        <v>0</v>
      </c>
      <c r="I22" s="1">
        <v>0</v>
      </c>
      <c r="J22" s="1">
        <v>4</v>
      </c>
      <c r="K22" s="2">
        <f t="shared" si="4"/>
        <v>42.421052631578945</v>
      </c>
      <c r="L22" s="1">
        <f t="shared" si="5"/>
        <v>4</v>
      </c>
      <c r="M22" s="7"/>
      <c r="N22" s="7">
        <f t="shared" si="0"/>
        <v>0</v>
      </c>
      <c r="O22" s="7">
        <f t="shared" si="1"/>
        <v>0</v>
      </c>
    </row>
    <row r="23" spans="1:15" ht="18">
      <c r="A23" s="44">
        <v>215</v>
      </c>
      <c r="B23" s="44"/>
      <c r="C23" s="44" t="s">
        <v>132</v>
      </c>
      <c r="D23" s="44" t="s">
        <v>144</v>
      </c>
      <c r="E23" s="3">
        <v>108</v>
      </c>
      <c r="F23" s="18">
        <f>(E23/$F$1*100-100)*-1</f>
        <v>43.15789473684211</v>
      </c>
      <c r="G23" s="1">
        <f t="shared" si="3"/>
        <v>12</v>
      </c>
      <c r="H23" s="1">
        <v>0</v>
      </c>
      <c r="I23" s="1">
        <v>0</v>
      </c>
      <c r="J23" s="1">
        <v>0</v>
      </c>
      <c r="K23" s="2">
        <f>IF(N23&gt;0,"R",IF(O23&gt;0,"E",SUM(F23,H23:J23)))</f>
        <v>43.15789473684211</v>
      </c>
      <c r="L23" s="1">
        <f t="shared" si="5"/>
        <v>5</v>
      </c>
      <c r="M23" s="7"/>
      <c r="N23" s="7">
        <f>COUNTIF(F23:J23,"r")</f>
        <v>0</v>
      </c>
      <c r="O23" s="7">
        <f>COUNTIF(F23:J23,"e")</f>
        <v>0</v>
      </c>
    </row>
    <row r="24" spans="1:15" ht="18">
      <c r="A24" s="44"/>
      <c r="B24" s="44"/>
      <c r="C24" s="44"/>
      <c r="D24" s="44"/>
      <c r="E24" s="4"/>
      <c r="F24" s="18"/>
      <c r="G24" s="1"/>
      <c r="H24" s="3"/>
      <c r="I24" s="3"/>
      <c r="J24" s="3"/>
      <c r="K24" s="2"/>
      <c r="L24" s="1"/>
      <c r="M24" s="7"/>
      <c r="N24" s="7">
        <f>COUNTIF(F24:J24,"r")</f>
        <v>0</v>
      </c>
      <c r="O24" s="7">
        <f>COUNTIF(F24:J24,"e")</f>
        <v>0</v>
      </c>
    </row>
    <row r="25" spans="1:15" ht="18">
      <c r="A25" s="44"/>
      <c r="B25" s="44"/>
      <c r="C25" s="44"/>
      <c r="D25" s="44"/>
      <c r="E25" s="4"/>
      <c r="F25" s="18"/>
      <c r="G25" s="1"/>
      <c r="H25" s="3"/>
      <c r="I25" s="3"/>
      <c r="J25" s="3"/>
      <c r="K25" s="2"/>
      <c r="L25" s="1"/>
      <c r="M25" s="7"/>
      <c r="N25" s="7">
        <f>COUNTIF(F25:J25,"r")</f>
        <v>0</v>
      </c>
      <c r="O25" s="7">
        <f>COUNTIF(F25:J25,"e")</f>
        <v>0</v>
      </c>
    </row>
    <row r="26" spans="1:15" ht="18">
      <c r="A26" s="44"/>
      <c r="B26" s="44"/>
      <c r="C26" s="44"/>
      <c r="D26" s="44"/>
      <c r="E26" s="4"/>
      <c r="F26" s="18"/>
      <c r="G26" s="1"/>
      <c r="H26" s="3"/>
      <c r="I26" s="3"/>
      <c r="J26" s="3"/>
      <c r="K26" s="2"/>
      <c r="L26" s="1"/>
      <c r="M26" s="7"/>
      <c r="N26" s="7">
        <f>COUNTIF(F26:J26,"r")</f>
        <v>0</v>
      </c>
      <c r="O26" s="7">
        <f>COUNTIF(F26:J26,"e")</f>
        <v>0</v>
      </c>
    </row>
    <row r="27" spans="1:15" ht="18">
      <c r="A27" s="44"/>
      <c r="B27" s="44"/>
      <c r="C27" s="44"/>
      <c r="D27" s="44"/>
      <c r="E27" s="4"/>
      <c r="F27" s="18"/>
      <c r="G27" s="1"/>
      <c r="H27" s="7"/>
      <c r="I27" s="7"/>
      <c r="J27" s="7"/>
      <c r="K27" s="2"/>
      <c r="L27" s="1"/>
      <c r="M27" s="7"/>
      <c r="N27" s="7"/>
      <c r="O27" s="7"/>
    </row>
    <row r="28" spans="1:15" ht="18">
      <c r="A28" s="44"/>
      <c r="B28" s="44"/>
      <c r="C28" s="44"/>
      <c r="D28" s="44"/>
      <c r="E28" s="7"/>
      <c r="F28" s="18"/>
      <c r="G28" s="1"/>
      <c r="H28" s="7"/>
      <c r="I28" s="7"/>
      <c r="J28" s="7"/>
      <c r="K28" s="2"/>
      <c r="L28" s="1"/>
      <c r="M28" s="7"/>
      <c r="N28" s="7"/>
      <c r="O28" s="7"/>
    </row>
  </sheetData>
  <sheetProtection/>
  <conditionalFormatting sqref="G5:G28 L5:L28">
    <cfRule type="cellIs" priority="1" dxfId="5" operator="equal" stopIfTrue="1">
      <formula>6</formula>
    </cfRule>
    <cfRule type="cellIs" priority="2" dxfId="4" operator="equal" stopIfTrue="1">
      <formula>5</formula>
    </cfRule>
    <cfRule type="cellIs" priority="3" dxfId="3" operator="equal" stopIfTrue="1">
      <formula>4</formula>
    </cfRule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35433070866141736" right="0.35433070866141736" top="0.1968503937007874" bottom="0.1968503937007874" header="0" footer="0"/>
  <pageSetup fitToHeight="1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zoomScalePageLayoutView="0" workbookViewId="0" topLeftCell="A13">
      <selection activeCell="H27" sqref="H27"/>
    </sheetView>
  </sheetViews>
  <sheetFormatPr defaultColWidth="9.140625" defaultRowHeight="12.75"/>
  <cols>
    <col min="2" max="2" width="13.7109375" style="0" customWidth="1"/>
    <col min="3" max="3" width="27.7109375" style="0" bestFit="1" customWidth="1"/>
    <col min="4" max="4" width="33.140625" style="0" customWidth="1"/>
    <col min="5" max="5" width="11.7109375" style="0" customWidth="1"/>
    <col min="6" max="6" width="9.8515625" style="0" bestFit="1" customWidth="1"/>
    <col min="7" max="7" width="9.140625" style="0" customWidth="1"/>
    <col min="11" max="11" width="9.8515625" style="0" bestFit="1" customWidth="1"/>
  </cols>
  <sheetData>
    <row r="1" spans="1:12" ht="20.25">
      <c r="A1" s="15" t="s">
        <v>168</v>
      </c>
      <c r="B1" s="15"/>
      <c r="C1" s="15"/>
      <c r="D1" s="46"/>
      <c r="E1" s="16" t="s">
        <v>89</v>
      </c>
      <c r="F1" s="37">
        <v>190</v>
      </c>
      <c r="G1" s="16"/>
      <c r="H1" s="16"/>
      <c r="I1" s="16"/>
      <c r="J1" s="16"/>
      <c r="K1" s="16"/>
      <c r="L1" s="16"/>
    </row>
    <row r="2" spans="1:12" ht="18">
      <c r="A2" s="42" t="s">
        <v>22</v>
      </c>
      <c r="B2" s="17"/>
      <c r="C2" s="14"/>
      <c r="D2" s="5"/>
      <c r="E2" s="5"/>
      <c r="F2" s="14"/>
      <c r="G2" s="14"/>
      <c r="H2" s="14"/>
      <c r="I2" s="14"/>
      <c r="J2" s="14"/>
      <c r="K2" s="14"/>
      <c r="L2" s="14"/>
    </row>
    <row r="3" spans="1:12" ht="18">
      <c r="A3" s="17"/>
      <c r="B3" s="17"/>
      <c r="C3" s="14"/>
      <c r="D3" s="5"/>
      <c r="E3" s="5"/>
      <c r="F3" s="14"/>
      <c r="G3" s="14"/>
      <c r="H3" s="14"/>
      <c r="I3" s="14"/>
      <c r="J3" s="14"/>
      <c r="K3" s="14"/>
      <c r="L3" s="14"/>
    </row>
    <row r="4" spans="1:12" ht="36">
      <c r="A4" s="39" t="s">
        <v>0</v>
      </c>
      <c r="B4" s="43" t="s">
        <v>65</v>
      </c>
      <c r="C4" s="40" t="s">
        <v>1</v>
      </c>
      <c r="D4" s="40" t="s">
        <v>2</v>
      </c>
      <c r="E4" s="41" t="s">
        <v>18</v>
      </c>
      <c r="F4" s="39" t="s">
        <v>3</v>
      </c>
      <c r="G4" s="39"/>
      <c r="H4" s="39" t="s">
        <v>4</v>
      </c>
      <c r="I4" s="39" t="s">
        <v>5</v>
      </c>
      <c r="J4" s="39" t="s">
        <v>6</v>
      </c>
      <c r="K4" s="39" t="s">
        <v>7</v>
      </c>
      <c r="L4" s="40" t="s">
        <v>8</v>
      </c>
    </row>
    <row r="5" spans="1:15" ht="18">
      <c r="A5" s="44">
        <v>240</v>
      </c>
      <c r="B5" s="44" t="s">
        <v>66</v>
      </c>
      <c r="C5" s="44" t="s">
        <v>174</v>
      </c>
      <c r="D5" s="44" t="s">
        <v>188</v>
      </c>
      <c r="E5" s="28">
        <v>117.5</v>
      </c>
      <c r="F5" s="18">
        <f>(E5/$F$1*100-100)*-1</f>
        <v>38.1578947368421</v>
      </c>
      <c r="G5" s="1">
        <f>RANK(F5,$F$5:$F$28,1)</f>
        <v>17</v>
      </c>
      <c r="H5" s="1"/>
      <c r="I5" s="1"/>
      <c r="J5" s="1" t="s">
        <v>245</v>
      </c>
      <c r="K5" s="2" t="str">
        <f>IF(N5&gt;0,"R",IF(O5&gt;0,"E",SUM(F5,H5:J5)))</f>
        <v>E</v>
      </c>
      <c r="L5" s="1"/>
      <c r="M5" s="7"/>
      <c r="N5" s="7">
        <f aca="true" t="shared" si="0" ref="N5:N23">COUNTIF(F5:J5,"r")</f>
        <v>0</v>
      </c>
      <c r="O5" s="7">
        <f aca="true" t="shared" si="1" ref="O5:O23">COUNTIF(F5:J5,"e")</f>
        <v>1</v>
      </c>
    </row>
    <row r="6" spans="1:15" ht="18">
      <c r="A6" s="44">
        <v>241</v>
      </c>
      <c r="B6" s="44" t="s">
        <v>90</v>
      </c>
      <c r="C6" s="44" t="s">
        <v>175</v>
      </c>
      <c r="D6" s="44" t="s">
        <v>189</v>
      </c>
      <c r="E6" s="28">
        <v>134.5</v>
      </c>
      <c r="F6" s="18">
        <f aca="true" t="shared" si="2" ref="F6:F24">(E6/$F$1*100-100)*-1</f>
        <v>29.21052631578948</v>
      </c>
      <c r="G6" s="1">
        <f>RANK(F6,$F$5:$F$28,1)</f>
        <v>3</v>
      </c>
      <c r="H6" s="1">
        <v>0</v>
      </c>
      <c r="I6" s="1">
        <v>0</v>
      </c>
      <c r="J6" s="1">
        <v>0</v>
      </c>
      <c r="K6" s="2">
        <f aca="true" t="shared" si="3" ref="K6:K23">IF(N6&gt;0,"R",IF(O6&gt;0,"E",SUM(F6,H6:J6)))</f>
        <v>29.21052631578948</v>
      </c>
      <c r="L6" s="1">
        <f>RANK(K6,$K$5:$K$28,1)</f>
        <v>2</v>
      </c>
      <c r="M6" s="7"/>
      <c r="N6" s="7">
        <f t="shared" si="0"/>
        <v>0</v>
      </c>
      <c r="O6" s="7">
        <f t="shared" si="1"/>
        <v>0</v>
      </c>
    </row>
    <row r="7" spans="1:15" ht="18">
      <c r="A7" s="44">
        <v>242</v>
      </c>
      <c r="B7" s="44" t="s">
        <v>91</v>
      </c>
      <c r="C7" s="44" t="s">
        <v>176</v>
      </c>
      <c r="D7" s="44" t="s">
        <v>190</v>
      </c>
      <c r="E7" s="28">
        <v>132</v>
      </c>
      <c r="F7" s="18">
        <f t="shared" si="2"/>
        <v>30.526315789473685</v>
      </c>
      <c r="G7" s="1">
        <f>RANK(F7,$F$5:$F$28,1)</f>
        <v>4</v>
      </c>
      <c r="H7" s="1">
        <v>20</v>
      </c>
      <c r="I7" s="1">
        <v>3.2</v>
      </c>
      <c r="J7" s="1">
        <v>4</v>
      </c>
      <c r="K7" s="2">
        <f t="shared" si="3"/>
        <v>57.72631578947369</v>
      </c>
      <c r="L7" s="1">
        <f>RANK(K7,$K$5:$K$28,1)</f>
        <v>17</v>
      </c>
      <c r="M7" s="7"/>
      <c r="N7" s="7">
        <f t="shared" si="0"/>
        <v>0</v>
      </c>
      <c r="O7" s="7">
        <f t="shared" si="1"/>
        <v>0</v>
      </c>
    </row>
    <row r="8" spans="1:15" ht="18">
      <c r="A8" s="44">
        <v>243</v>
      </c>
      <c r="B8" s="44" t="s">
        <v>77</v>
      </c>
      <c r="C8" s="44" t="s">
        <v>177</v>
      </c>
      <c r="D8" s="44" t="s">
        <v>191</v>
      </c>
      <c r="E8" s="28">
        <v>140.5</v>
      </c>
      <c r="F8" s="18">
        <f t="shared" si="2"/>
        <v>26.05263157894737</v>
      </c>
      <c r="G8" s="1">
        <f>RANK(F8,$F$5:$F$28,1)</f>
        <v>2</v>
      </c>
      <c r="H8" s="1">
        <v>0</v>
      </c>
      <c r="I8" s="1">
        <v>0</v>
      </c>
      <c r="J8" s="1">
        <v>0</v>
      </c>
      <c r="K8" s="2">
        <f t="shared" si="3"/>
        <v>26.05263157894737</v>
      </c>
      <c r="L8" s="1">
        <f>RANK(K8,$K$5:$K$28,1)</f>
        <v>1</v>
      </c>
      <c r="M8" s="7"/>
      <c r="N8" s="7">
        <f t="shared" si="0"/>
        <v>0</v>
      </c>
      <c r="O8" s="7">
        <f t="shared" si="1"/>
        <v>0</v>
      </c>
    </row>
    <row r="9" spans="1:15" ht="18">
      <c r="A9" s="44">
        <v>244</v>
      </c>
      <c r="B9" s="44" t="s">
        <v>92</v>
      </c>
      <c r="C9" s="44" t="s">
        <v>31</v>
      </c>
      <c r="D9" s="44" t="s">
        <v>192</v>
      </c>
      <c r="E9" s="28">
        <v>127.5</v>
      </c>
      <c r="F9" s="18">
        <f t="shared" si="2"/>
        <v>32.89473684210526</v>
      </c>
      <c r="G9" s="1">
        <f>RANK(F9,$F$5:$F$28,1)</f>
        <v>6</v>
      </c>
      <c r="H9" s="1">
        <v>0</v>
      </c>
      <c r="I9" s="1">
        <v>0</v>
      </c>
      <c r="J9" s="1">
        <v>0</v>
      </c>
      <c r="K9" s="2">
        <f t="shared" si="3"/>
        <v>32.89473684210526</v>
      </c>
      <c r="L9" s="1">
        <f>RANK(K9,$K$5:$K$28,1)</f>
        <v>3</v>
      </c>
      <c r="M9" s="7"/>
      <c r="N9" s="7">
        <f t="shared" si="0"/>
        <v>0</v>
      </c>
      <c r="O9" s="7">
        <f t="shared" si="1"/>
        <v>0</v>
      </c>
    </row>
    <row r="10" spans="1:15" ht="18">
      <c r="A10" s="44">
        <v>245</v>
      </c>
      <c r="B10" s="44" t="s">
        <v>93</v>
      </c>
      <c r="C10" s="44" t="s">
        <v>60</v>
      </c>
      <c r="D10" s="44" t="s">
        <v>193</v>
      </c>
      <c r="E10" s="28">
        <v>117.5</v>
      </c>
      <c r="F10" s="18">
        <f t="shared" si="2"/>
        <v>38.1578947368421</v>
      </c>
      <c r="G10" s="1">
        <f>RANK(F10,$F$5:$F$28,1)</f>
        <v>17</v>
      </c>
      <c r="H10" s="1">
        <v>0</v>
      </c>
      <c r="I10" s="1">
        <v>0</v>
      </c>
      <c r="J10" s="1">
        <v>0</v>
      </c>
      <c r="K10" s="2">
        <f t="shared" si="3"/>
        <v>38.1578947368421</v>
      </c>
      <c r="L10" s="1">
        <f>RANK(K10,$K$5:$K$28,1)</f>
        <v>7</v>
      </c>
      <c r="M10" s="7"/>
      <c r="N10" s="7">
        <f t="shared" si="0"/>
        <v>0</v>
      </c>
      <c r="O10" s="7">
        <f t="shared" si="1"/>
        <v>0</v>
      </c>
    </row>
    <row r="11" spans="1:15" ht="18">
      <c r="A11" s="44">
        <v>246</v>
      </c>
      <c r="B11" s="44" t="s">
        <v>169</v>
      </c>
      <c r="C11" s="44" t="s">
        <v>178</v>
      </c>
      <c r="D11" s="44" t="s">
        <v>194</v>
      </c>
      <c r="E11" s="28">
        <v>115.5</v>
      </c>
      <c r="F11" s="18">
        <f t="shared" si="2"/>
        <v>39.21052631578947</v>
      </c>
      <c r="G11" s="1">
        <f>RANK(F11,$F$5:$F$28,1)</f>
        <v>19</v>
      </c>
      <c r="H11" s="1">
        <v>0</v>
      </c>
      <c r="I11" s="1">
        <v>0</v>
      </c>
      <c r="J11" s="1">
        <v>4</v>
      </c>
      <c r="K11" s="2">
        <f t="shared" si="3"/>
        <v>43.21052631578947</v>
      </c>
      <c r="L11" s="1">
        <f>RANK(K11,$K$5:$K$28,1)</f>
        <v>11</v>
      </c>
      <c r="M11" s="7"/>
      <c r="N11" s="7">
        <f t="shared" si="0"/>
        <v>0</v>
      </c>
      <c r="O11" s="7">
        <f t="shared" si="1"/>
        <v>0</v>
      </c>
    </row>
    <row r="12" spans="1:15" ht="18">
      <c r="A12" s="44">
        <v>247</v>
      </c>
      <c r="B12" s="44" t="s">
        <v>67</v>
      </c>
      <c r="C12" s="44" t="s">
        <v>179</v>
      </c>
      <c r="D12" s="44" t="s">
        <v>27</v>
      </c>
      <c r="E12" s="28">
        <v>118</v>
      </c>
      <c r="F12" s="18">
        <f t="shared" si="2"/>
        <v>37.89473684210526</v>
      </c>
      <c r="G12" s="1">
        <f>RANK(F12,$F$5:$F$28,1)</f>
        <v>15</v>
      </c>
      <c r="H12" s="1">
        <v>0</v>
      </c>
      <c r="I12" s="1">
        <v>0</v>
      </c>
      <c r="J12" s="1">
        <v>12</v>
      </c>
      <c r="K12" s="2">
        <f t="shared" si="3"/>
        <v>49.89473684210526</v>
      </c>
      <c r="L12" s="1">
        <f>RANK(K12,$K$5:$K$28,1)</f>
        <v>12</v>
      </c>
      <c r="M12" s="7"/>
      <c r="N12" s="7">
        <f t="shared" si="0"/>
        <v>0</v>
      </c>
      <c r="O12" s="7">
        <f t="shared" si="1"/>
        <v>0</v>
      </c>
    </row>
    <row r="13" spans="1:15" ht="18">
      <c r="A13" s="44">
        <v>248</v>
      </c>
      <c r="B13" s="44" t="s">
        <v>95</v>
      </c>
      <c r="C13" s="44" t="s">
        <v>180</v>
      </c>
      <c r="D13" s="44" t="s">
        <v>195</v>
      </c>
      <c r="E13" s="28">
        <v>113</v>
      </c>
      <c r="F13" s="18">
        <f t="shared" si="2"/>
        <v>40.526315789473685</v>
      </c>
      <c r="G13" s="1">
        <f>RANK(F13,$F$5:$F$28,1)</f>
        <v>20</v>
      </c>
      <c r="H13" s="1">
        <v>20</v>
      </c>
      <c r="I13" s="1">
        <v>0</v>
      </c>
      <c r="J13" s="1">
        <v>0</v>
      </c>
      <c r="K13" s="2">
        <f t="shared" si="3"/>
        <v>60.526315789473685</v>
      </c>
      <c r="L13" s="1">
        <f>RANK(K13,$K$5:$K$28,1)</f>
        <v>18</v>
      </c>
      <c r="M13" s="7"/>
      <c r="N13" s="7">
        <f>COUNTIF(F13:J13,"r")</f>
        <v>0</v>
      </c>
      <c r="O13" s="7">
        <f>COUNTIF(F13:J13,"e")</f>
        <v>0</v>
      </c>
    </row>
    <row r="14" spans="1:15" ht="18">
      <c r="A14" s="44">
        <v>249</v>
      </c>
      <c r="B14" s="44" t="s">
        <v>96</v>
      </c>
      <c r="C14" s="44" t="s">
        <v>53</v>
      </c>
      <c r="D14" s="44" t="s">
        <v>196</v>
      </c>
      <c r="E14" s="28">
        <v>141</v>
      </c>
      <c r="F14" s="18">
        <f t="shared" si="2"/>
        <v>25.789473684210535</v>
      </c>
      <c r="G14" s="1">
        <f>RANK(F14,$F$5:$F$28,1)</f>
        <v>1</v>
      </c>
      <c r="H14" s="1">
        <v>40</v>
      </c>
      <c r="I14" s="1">
        <v>0</v>
      </c>
      <c r="J14" s="49">
        <v>0</v>
      </c>
      <c r="K14" s="2">
        <f t="shared" si="3"/>
        <v>65.78947368421053</v>
      </c>
      <c r="L14" s="1">
        <f>RANK(K14,$K$5:$K$28,1)</f>
        <v>19</v>
      </c>
      <c r="M14" s="7"/>
      <c r="N14" s="7">
        <v>0</v>
      </c>
      <c r="O14" s="7">
        <f>COUNTIF(F14:J14,"e")</f>
        <v>0</v>
      </c>
    </row>
    <row r="15" spans="1:15" ht="18">
      <c r="A15" s="44">
        <v>250</v>
      </c>
      <c r="B15" s="44" t="s">
        <v>97</v>
      </c>
      <c r="C15" s="44" t="s">
        <v>181</v>
      </c>
      <c r="D15" s="44" t="s">
        <v>197</v>
      </c>
      <c r="E15" s="28">
        <v>131</v>
      </c>
      <c r="F15" s="18">
        <f t="shared" si="2"/>
        <v>31.05263157894737</v>
      </c>
      <c r="G15" s="1">
        <f>RANK(F15,$F$5:$F$28,1)</f>
        <v>5</v>
      </c>
      <c r="H15" s="1">
        <v>20</v>
      </c>
      <c r="I15" s="1">
        <v>0</v>
      </c>
      <c r="J15" s="1">
        <v>0</v>
      </c>
      <c r="K15" s="2">
        <f t="shared" si="3"/>
        <v>51.05263157894737</v>
      </c>
      <c r="L15" s="1">
        <f>RANK(K15,$K$5:$K$28,1)</f>
        <v>13</v>
      </c>
      <c r="M15" s="7"/>
      <c r="N15" s="7">
        <f t="shared" si="0"/>
        <v>0</v>
      </c>
      <c r="O15" s="7">
        <f t="shared" si="1"/>
        <v>0</v>
      </c>
    </row>
    <row r="16" spans="1:15" ht="18">
      <c r="A16" s="44">
        <v>251</v>
      </c>
      <c r="B16" s="44" t="s">
        <v>98</v>
      </c>
      <c r="C16" s="44" t="s">
        <v>52</v>
      </c>
      <c r="D16" s="44" t="s">
        <v>198</v>
      </c>
      <c r="E16" s="28">
        <v>123.5</v>
      </c>
      <c r="F16" s="18">
        <f t="shared" si="2"/>
        <v>35</v>
      </c>
      <c r="G16" s="1">
        <f>RANK(F16,$F$5:$F$28,1)</f>
        <v>10</v>
      </c>
      <c r="H16" s="1">
        <v>0</v>
      </c>
      <c r="I16" s="1">
        <v>0</v>
      </c>
      <c r="J16" s="1">
        <v>0</v>
      </c>
      <c r="K16" s="2">
        <f t="shared" si="3"/>
        <v>35</v>
      </c>
      <c r="L16" s="1">
        <f>RANK(K16,$K$5:$K$28,1)</f>
        <v>5</v>
      </c>
      <c r="M16" s="7"/>
      <c r="N16" s="7">
        <f t="shared" si="0"/>
        <v>0</v>
      </c>
      <c r="O16" s="7">
        <f t="shared" si="1"/>
        <v>0</v>
      </c>
    </row>
    <row r="17" spans="1:15" ht="18">
      <c r="A17" s="44">
        <v>253</v>
      </c>
      <c r="B17" s="44" t="s">
        <v>69</v>
      </c>
      <c r="C17" s="44" t="s">
        <v>183</v>
      </c>
      <c r="D17" s="44" t="s">
        <v>24</v>
      </c>
      <c r="E17" s="28">
        <v>126</v>
      </c>
      <c r="F17" s="18">
        <f t="shared" si="2"/>
        <v>33.684210526315795</v>
      </c>
      <c r="G17" s="1">
        <f>RANK(F17,$F$5:$F$28,1)</f>
        <v>9</v>
      </c>
      <c r="H17" s="1">
        <v>20</v>
      </c>
      <c r="I17" s="1">
        <v>0</v>
      </c>
      <c r="J17" s="1">
        <v>0</v>
      </c>
      <c r="K17" s="2">
        <f t="shared" si="3"/>
        <v>53.684210526315795</v>
      </c>
      <c r="L17" s="1">
        <f>RANK(K17,$K$5:$K$28,1)</f>
        <v>15</v>
      </c>
      <c r="M17" s="7"/>
      <c r="N17" s="7">
        <f t="shared" si="0"/>
        <v>0</v>
      </c>
      <c r="O17" s="7">
        <f t="shared" si="1"/>
        <v>0</v>
      </c>
    </row>
    <row r="18" spans="1:15" ht="18">
      <c r="A18" s="44">
        <v>254</v>
      </c>
      <c r="B18" s="44" t="s">
        <v>70</v>
      </c>
      <c r="C18" s="44" t="s">
        <v>184</v>
      </c>
      <c r="D18" s="44" t="s">
        <v>200</v>
      </c>
      <c r="E18" s="28">
        <v>122</v>
      </c>
      <c r="F18" s="18">
        <f t="shared" si="2"/>
        <v>35.78947368421052</v>
      </c>
      <c r="G18" s="1">
        <f>RANK(F18,$F$5:$F$28,1)</f>
        <v>13</v>
      </c>
      <c r="H18" s="1">
        <v>20</v>
      </c>
      <c r="I18" s="1">
        <v>0</v>
      </c>
      <c r="J18" s="1">
        <v>0</v>
      </c>
      <c r="K18" s="2">
        <f t="shared" si="3"/>
        <v>55.78947368421052</v>
      </c>
      <c r="L18" s="1">
        <f>RANK(K18,$K$5:$K$28,1)</f>
        <v>16</v>
      </c>
      <c r="M18" s="7"/>
      <c r="N18" s="7">
        <f t="shared" si="0"/>
        <v>0</v>
      </c>
      <c r="O18" s="7">
        <f t="shared" si="1"/>
        <v>0</v>
      </c>
    </row>
    <row r="19" spans="1:15" ht="18">
      <c r="A19" s="44">
        <v>255</v>
      </c>
      <c r="B19" s="44" t="s">
        <v>123</v>
      </c>
      <c r="C19" s="44" t="s">
        <v>185</v>
      </c>
      <c r="D19" s="44" t="s">
        <v>201</v>
      </c>
      <c r="E19" s="28">
        <v>127.5</v>
      </c>
      <c r="F19" s="18">
        <f t="shared" si="2"/>
        <v>32.89473684210526</v>
      </c>
      <c r="G19" s="1">
        <f>RANK(F19,$F$5:$F$28,1)</f>
        <v>6</v>
      </c>
      <c r="H19" s="1">
        <v>20</v>
      </c>
      <c r="I19" s="1">
        <v>0</v>
      </c>
      <c r="J19" s="1">
        <v>0</v>
      </c>
      <c r="K19" s="2">
        <f t="shared" si="3"/>
        <v>52.89473684210526</v>
      </c>
      <c r="L19" s="1">
        <f>RANK(K19,$K$5:$K$28,1)</f>
        <v>14</v>
      </c>
      <c r="M19" s="7"/>
      <c r="N19" s="7">
        <f t="shared" si="0"/>
        <v>0</v>
      </c>
      <c r="O19" s="7">
        <f t="shared" si="1"/>
        <v>0</v>
      </c>
    </row>
    <row r="20" spans="1:15" ht="18">
      <c r="A20" s="44">
        <v>256</v>
      </c>
      <c r="B20" s="44" t="s">
        <v>124</v>
      </c>
      <c r="C20" s="44" t="s">
        <v>186</v>
      </c>
      <c r="D20" s="44" t="s">
        <v>202</v>
      </c>
      <c r="E20" s="28">
        <v>123</v>
      </c>
      <c r="F20" s="18">
        <f t="shared" si="2"/>
        <v>35.263157894736835</v>
      </c>
      <c r="G20" s="1">
        <f>RANK(F20,$F$5:$F$28,1)</f>
        <v>11</v>
      </c>
      <c r="H20" s="1">
        <v>0</v>
      </c>
      <c r="I20" s="1">
        <v>0</v>
      </c>
      <c r="J20" s="1">
        <v>4</v>
      </c>
      <c r="K20" s="2">
        <f t="shared" si="3"/>
        <v>39.263157894736835</v>
      </c>
      <c r="L20" s="1">
        <f>RANK(K20,$K$5:$K$28,1)</f>
        <v>8</v>
      </c>
      <c r="M20" s="7"/>
      <c r="N20" s="7">
        <f t="shared" si="0"/>
        <v>0</v>
      </c>
      <c r="O20" s="7">
        <f t="shared" si="1"/>
        <v>0</v>
      </c>
    </row>
    <row r="21" spans="1:15" ht="18">
      <c r="A21" s="44">
        <v>257</v>
      </c>
      <c r="B21" s="44" t="s">
        <v>170</v>
      </c>
      <c r="C21" s="44" t="s">
        <v>187</v>
      </c>
      <c r="D21" s="44" t="s">
        <v>203</v>
      </c>
      <c r="E21" s="28">
        <v>118</v>
      </c>
      <c r="F21" s="18">
        <f t="shared" si="2"/>
        <v>37.89473684210526</v>
      </c>
      <c r="G21" s="1">
        <f>RANK(F21,$F$5:$F$28,1)</f>
        <v>15</v>
      </c>
      <c r="H21" s="1">
        <v>0</v>
      </c>
      <c r="I21" s="1">
        <v>0</v>
      </c>
      <c r="J21" s="1">
        <v>4</v>
      </c>
      <c r="K21" s="2">
        <f t="shared" si="3"/>
        <v>41.89473684210526</v>
      </c>
      <c r="L21" s="1">
        <f>RANK(K21,$K$5:$K$28,1)</f>
        <v>10</v>
      </c>
      <c r="M21" s="7"/>
      <c r="N21" s="7">
        <f t="shared" si="0"/>
        <v>0</v>
      </c>
      <c r="O21" s="7">
        <f t="shared" si="1"/>
        <v>0</v>
      </c>
    </row>
    <row r="22" spans="1:15" ht="18">
      <c r="A22" s="44">
        <v>258</v>
      </c>
      <c r="B22" s="44" t="s">
        <v>171</v>
      </c>
      <c r="C22" s="44" t="s">
        <v>64</v>
      </c>
      <c r="D22" s="44" t="s">
        <v>204</v>
      </c>
      <c r="E22" s="28">
        <v>127.5</v>
      </c>
      <c r="F22" s="18">
        <f t="shared" si="2"/>
        <v>32.89473684210526</v>
      </c>
      <c r="G22" s="1">
        <f>RANK(F22,$F$5:$F$28,1)</f>
        <v>6</v>
      </c>
      <c r="H22" s="1">
        <v>0</v>
      </c>
      <c r="I22" s="1">
        <v>0</v>
      </c>
      <c r="J22" s="1">
        <v>0</v>
      </c>
      <c r="K22" s="2">
        <f t="shared" si="3"/>
        <v>32.89473684210526</v>
      </c>
      <c r="L22" s="1">
        <f>RANK(K22,$K$5:$K$28,1)</f>
        <v>3</v>
      </c>
      <c r="M22" s="7"/>
      <c r="N22" s="7">
        <f t="shared" si="0"/>
        <v>0</v>
      </c>
      <c r="O22" s="7">
        <f t="shared" si="1"/>
        <v>0</v>
      </c>
    </row>
    <row r="23" spans="1:15" ht="18">
      <c r="A23" s="44">
        <v>259</v>
      </c>
      <c r="B23" s="44" t="s">
        <v>172</v>
      </c>
      <c r="C23" s="44" t="s">
        <v>175</v>
      </c>
      <c r="D23" s="44" t="s">
        <v>205</v>
      </c>
      <c r="E23" s="28">
        <v>119</v>
      </c>
      <c r="F23" s="18">
        <f t="shared" si="2"/>
        <v>37.36842105263158</v>
      </c>
      <c r="G23" s="1">
        <f>RANK(F23,$F$5:$F$28,1)</f>
        <v>14</v>
      </c>
      <c r="H23" s="1">
        <v>0</v>
      </c>
      <c r="I23" s="1">
        <v>0</v>
      </c>
      <c r="J23" s="1">
        <v>0</v>
      </c>
      <c r="K23" s="2">
        <f t="shared" si="3"/>
        <v>37.36842105263158</v>
      </c>
      <c r="L23" s="1">
        <f>RANK(K23,$K$5:$K$28,1)</f>
        <v>6</v>
      </c>
      <c r="M23" s="7"/>
      <c r="N23" s="7">
        <f t="shared" si="0"/>
        <v>0</v>
      </c>
      <c r="O23" s="7">
        <f t="shared" si="1"/>
        <v>0</v>
      </c>
    </row>
    <row r="24" spans="1:15" ht="18">
      <c r="A24" s="44">
        <v>260</v>
      </c>
      <c r="B24" s="44" t="s">
        <v>173</v>
      </c>
      <c r="C24" s="44" t="s">
        <v>61</v>
      </c>
      <c r="D24" s="44" t="s">
        <v>206</v>
      </c>
      <c r="E24" s="28">
        <v>123</v>
      </c>
      <c r="F24" s="18">
        <f t="shared" si="2"/>
        <v>35.263157894736835</v>
      </c>
      <c r="G24" s="1">
        <f>RANK(F24,$F$5:$F$28,1)</f>
        <v>11</v>
      </c>
      <c r="H24" s="1">
        <v>0</v>
      </c>
      <c r="I24" s="1">
        <v>0.4</v>
      </c>
      <c r="J24" s="1">
        <v>4</v>
      </c>
      <c r="K24" s="2">
        <f>IF(N24&gt;0,"R",IF(O24&gt;0,"E",SUM(F24,H24:J24)))</f>
        <v>39.663157894736834</v>
      </c>
      <c r="L24" s="1">
        <f>RANK(K24,$K$5:$K$28,1)</f>
        <v>9</v>
      </c>
      <c r="M24" s="7"/>
      <c r="N24" s="7">
        <f>COUNTIF(F24:J24,"r")</f>
        <v>0</v>
      </c>
      <c r="O24" s="7">
        <f>COUNTIF(F24:J24,"e")</f>
        <v>0</v>
      </c>
    </row>
    <row r="25" spans="1:15" ht="18">
      <c r="A25" s="44"/>
      <c r="B25" s="7"/>
      <c r="C25" s="7"/>
      <c r="D25" s="7"/>
      <c r="E25" s="38"/>
      <c r="F25" s="18"/>
      <c r="G25" s="1"/>
      <c r="H25" s="3"/>
      <c r="I25" s="3"/>
      <c r="J25" s="3"/>
      <c r="K25" s="2"/>
      <c r="L25" s="1"/>
      <c r="M25" s="7"/>
      <c r="N25" s="7">
        <f>COUNTIF(F25:J25,"r")</f>
        <v>0</v>
      </c>
      <c r="O25" s="7">
        <f>COUNTIF(F25:J25,"e")</f>
        <v>0</v>
      </c>
    </row>
    <row r="26" spans="1:15" ht="18">
      <c r="A26" s="44"/>
      <c r="B26" s="7"/>
      <c r="C26" s="7"/>
      <c r="D26" s="7"/>
      <c r="E26" s="38"/>
      <c r="F26" s="18"/>
      <c r="G26" s="1"/>
      <c r="H26" s="3"/>
      <c r="I26" s="3"/>
      <c r="J26" s="3"/>
      <c r="K26" s="2"/>
      <c r="L26" s="1"/>
      <c r="M26" s="7"/>
      <c r="N26" s="7">
        <f>COUNTIF(F26:J26,"r")</f>
        <v>0</v>
      </c>
      <c r="O26" s="7">
        <f>COUNTIF(F26:J26,"e")</f>
        <v>0</v>
      </c>
    </row>
    <row r="27" spans="1:15" ht="18">
      <c r="A27" s="44"/>
      <c r="B27" s="7"/>
      <c r="C27" s="7"/>
      <c r="D27" s="7"/>
      <c r="E27" s="38"/>
      <c r="F27" s="18"/>
      <c r="G27" s="1"/>
      <c r="H27" s="3"/>
      <c r="I27" s="3"/>
      <c r="J27" s="3"/>
      <c r="K27" s="2"/>
      <c r="L27" s="1"/>
      <c r="M27" s="7"/>
      <c r="N27" s="7">
        <f>COUNTIF(F27:J27,"r")</f>
        <v>0</v>
      </c>
      <c r="O27" s="7">
        <f>COUNTIF(F27:J27,"e")</f>
        <v>0</v>
      </c>
    </row>
    <row r="28" spans="1:15" ht="18">
      <c r="A28" s="44"/>
      <c r="B28" s="7"/>
      <c r="C28" s="7"/>
      <c r="D28" s="7"/>
      <c r="E28" s="38"/>
      <c r="F28" s="18"/>
      <c r="G28" s="1"/>
      <c r="H28" s="3"/>
      <c r="I28" s="3"/>
      <c r="J28" s="3"/>
      <c r="K28" s="2"/>
      <c r="L28" s="1"/>
      <c r="M28" s="7"/>
      <c r="N28" s="7">
        <f>COUNTIF(F28:J28,"r")</f>
        <v>0</v>
      </c>
      <c r="O28" s="7">
        <f>COUNTIF(F28:J28,"e")</f>
        <v>0</v>
      </c>
    </row>
  </sheetData>
  <sheetProtection/>
  <conditionalFormatting sqref="G5:G28 L5:L28">
    <cfRule type="cellIs" priority="1" dxfId="5" operator="equal" stopIfTrue="1">
      <formula>6</formula>
    </cfRule>
    <cfRule type="cellIs" priority="2" dxfId="4" operator="equal" stopIfTrue="1">
      <formula>5</formula>
    </cfRule>
    <cfRule type="cellIs" priority="3" dxfId="3" operator="equal" stopIfTrue="1">
      <formula>4</formula>
    </cfRule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35433070866141736" right="0.35433070866141736" top="0.1968503937007874" bottom="0.1968503937007874" header="0" footer="0"/>
  <pageSetup fitToHeight="1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9"/>
  <sheetViews>
    <sheetView tabSelected="1" zoomScalePageLayoutView="0" workbookViewId="0" topLeftCell="A1">
      <selection activeCell="E17" sqref="E17:E25"/>
    </sheetView>
  </sheetViews>
  <sheetFormatPr defaultColWidth="9.140625" defaultRowHeight="12.75"/>
  <cols>
    <col min="2" max="2" width="13.7109375" style="0" customWidth="1"/>
    <col min="3" max="3" width="27.7109375" style="0" bestFit="1" customWidth="1"/>
    <col min="4" max="4" width="33.140625" style="0" customWidth="1"/>
    <col min="5" max="5" width="11.7109375" style="0" customWidth="1"/>
    <col min="6" max="6" width="9.8515625" style="0" bestFit="1" customWidth="1"/>
    <col min="7" max="7" width="9.140625" style="0" customWidth="1"/>
    <col min="11" max="11" width="9.8515625" style="0" bestFit="1" customWidth="1"/>
  </cols>
  <sheetData>
    <row r="1" spans="1:12" ht="20.25">
      <c r="A1" s="15" t="s">
        <v>207</v>
      </c>
      <c r="B1" s="15"/>
      <c r="C1" s="15"/>
      <c r="D1" s="46"/>
      <c r="E1" s="16" t="s">
        <v>89</v>
      </c>
      <c r="F1" s="37">
        <v>190</v>
      </c>
      <c r="G1" s="16"/>
      <c r="H1" s="16"/>
      <c r="I1" s="16"/>
      <c r="J1" s="16"/>
      <c r="K1" s="16"/>
      <c r="L1" s="16"/>
    </row>
    <row r="2" spans="1:12" ht="18">
      <c r="A2" s="42" t="s">
        <v>22</v>
      </c>
      <c r="B2" s="17"/>
      <c r="C2" s="14"/>
      <c r="D2" s="5"/>
      <c r="E2" s="5"/>
      <c r="F2" s="14"/>
      <c r="G2" s="14"/>
      <c r="H2" s="14"/>
      <c r="I2" s="14"/>
      <c r="J2" s="14"/>
      <c r="K2" s="14"/>
      <c r="L2" s="14"/>
    </row>
    <row r="3" spans="1:12" ht="18">
      <c r="A3" s="17"/>
      <c r="B3" s="17"/>
      <c r="C3" s="14"/>
      <c r="D3" s="5"/>
      <c r="E3" s="5"/>
      <c r="F3" s="14"/>
      <c r="G3" s="14"/>
      <c r="H3" s="14"/>
      <c r="I3" s="14"/>
      <c r="J3" s="14"/>
      <c r="K3" s="14"/>
      <c r="L3" s="14"/>
    </row>
    <row r="4" spans="1:12" ht="36">
      <c r="A4" s="39" t="s">
        <v>0</v>
      </c>
      <c r="B4" s="43" t="s">
        <v>65</v>
      </c>
      <c r="C4" s="40" t="s">
        <v>1</v>
      </c>
      <c r="D4" s="40" t="s">
        <v>2</v>
      </c>
      <c r="E4" s="41" t="s">
        <v>18</v>
      </c>
      <c r="F4" s="39" t="s">
        <v>3</v>
      </c>
      <c r="G4" s="39"/>
      <c r="H4" s="39" t="s">
        <v>4</v>
      </c>
      <c r="I4" s="39" t="s">
        <v>5</v>
      </c>
      <c r="J4" s="39" t="s">
        <v>6</v>
      </c>
      <c r="K4" s="39" t="s">
        <v>7</v>
      </c>
      <c r="L4" s="40" t="s">
        <v>8</v>
      </c>
    </row>
    <row r="5" spans="1:15" ht="18">
      <c r="A5" s="44">
        <v>270</v>
      </c>
      <c r="B5" s="44" t="s">
        <v>66</v>
      </c>
      <c r="C5" s="44" t="s">
        <v>182</v>
      </c>
      <c r="D5" s="44" t="s">
        <v>220</v>
      </c>
      <c r="E5" s="3">
        <v>131</v>
      </c>
      <c r="F5" s="18">
        <f>(E5/$F$1*100-100)*-1</f>
        <v>31.05263157894737</v>
      </c>
      <c r="G5" s="1">
        <f>RANK(F5,$F$5:$F$29,1)</f>
        <v>4</v>
      </c>
      <c r="H5" s="1">
        <v>20</v>
      </c>
      <c r="I5" s="1">
        <v>10.4</v>
      </c>
      <c r="J5" s="1">
        <v>4</v>
      </c>
      <c r="K5" s="2">
        <f>IF(N5&gt;0,"R",IF(O5&gt;0,"E",SUM(F5,H5:J5)))</f>
        <v>65.45263157894738</v>
      </c>
      <c r="L5" s="1">
        <f>RANK(K5,$K$5:$K$29,1)</f>
        <v>11</v>
      </c>
      <c r="M5" s="7"/>
      <c r="N5" s="7">
        <f aca="true" t="shared" si="0" ref="N5:N19">COUNTIF(F5:J5,"r")</f>
        <v>0</v>
      </c>
      <c r="O5" s="7">
        <f aca="true" t="shared" si="1" ref="O5:O19">COUNTIF(F5:J5,"e")</f>
        <v>0</v>
      </c>
    </row>
    <row r="6" spans="1:15" ht="18">
      <c r="A6" s="44">
        <v>271</v>
      </c>
      <c r="B6" s="44" t="s">
        <v>90</v>
      </c>
      <c r="C6" s="44" t="s">
        <v>71</v>
      </c>
      <c r="D6" s="44" t="s">
        <v>221</v>
      </c>
      <c r="E6" s="3">
        <v>103</v>
      </c>
      <c r="F6" s="18">
        <f aca="true" t="shared" si="2" ref="F6:F24">(E6/$F$1*100-100)*-1</f>
        <v>45.78947368421053</v>
      </c>
      <c r="G6" s="1">
        <f aca="true" t="shared" si="3" ref="G6:G25">RANK(F6,$F$5:$F$29,1)</f>
        <v>19</v>
      </c>
      <c r="H6" s="1" t="s">
        <v>245</v>
      </c>
      <c r="I6" s="1">
        <v>0</v>
      </c>
      <c r="J6" s="1">
        <v>0</v>
      </c>
      <c r="K6" s="2" t="str">
        <f aca="true" t="shared" si="4" ref="K6:K19">IF(N6&gt;0,"R",IF(O6&gt;0,"E",SUM(F6,H6:J6)))</f>
        <v>E</v>
      </c>
      <c r="L6" s="1"/>
      <c r="M6" s="7"/>
      <c r="N6" s="7">
        <f t="shared" si="0"/>
        <v>0</v>
      </c>
      <c r="O6" s="7">
        <f t="shared" si="1"/>
        <v>1</v>
      </c>
    </row>
    <row r="7" spans="1:15" ht="18">
      <c r="A7" s="44">
        <v>272</v>
      </c>
      <c r="B7" s="44" t="s">
        <v>91</v>
      </c>
      <c r="C7" s="44" t="s">
        <v>62</v>
      </c>
      <c r="D7" s="44" t="s">
        <v>222</v>
      </c>
      <c r="E7" s="3">
        <v>123.5</v>
      </c>
      <c r="F7" s="18">
        <f t="shared" si="2"/>
        <v>35</v>
      </c>
      <c r="G7" s="1">
        <f t="shared" si="3"/>
        <v>12</v>
      </c>
      <c r="H7" s="1">
        <v>0</v>
      </c>
      <c r="I7" s="1">
        <v>62</v>
      </c>
      <c r="J7" s="1">
        <v>4</v>
      </c>
      <c r="K7" s="2">
        <f t="shared" si="4"/>
        <v>101</v>
      </c>
      <c r="L7" s="1">
        <f aca="true" t="shared" si="5" ref="L6:L25">RANK(K7,$K$5:$K$29,1)</f>
        <v>15</v>
      </c>
      <c r="M7" s="7"/>
      <c r="N7" s="7">
        <f t="shared" si="0"/>
        <v>0</v>
      </c>
      <c r="O7" s="7">
        <f t="shared" si="1"/>
        <v>0</v>
      </c>
    </row>
    <row r="8" spans="1:15" ht="18">
      <c r="A8" s="44">
        <v>273</v>
      </c>
      <c r="B8" s="44" t="s">
        <v>77</v>
      </c>
      <c r="C8" s="44" t="s">
        <v>208</v>
      </c>
      <c r="D8" s="44" t="s">
        <v>223</v>
      </c>
      <c r="E8" s="3">
        <v>106.5</v>
      </c>
      <c r="F8" s="18">
        <f t="shared" si="2"/>
        <v>43.94736842105264</v>
      </c>
      <c r="G8" s="1">
        <f t="shared" si="3"/>
        <v>18</v>
      </c>
      <c r="H8" s="1">
        <v>0</v>
      </c>
      <c r="I8" s="1">
        <v>5.6</v>
      </c>
      <c r="J8" s="1">
        <v>4</v>
      </c>
      <c r="K8" s="2">
        <f t="shared" si="4"/>
        <v>53.54736842105264</v>
      </c>
      <c r="L8" s="1">
        <f t="shared" si="5"/>
        <v>9</v>
      </c>
      <c r="M8" s="7"/>
      <c r="N8" s="7">
        <f t="shared" si="0"/>
        <v>0</v>
      </c>
      <c r="O8" s="7">
        <f t="shared" si="1"/>
        <v>0</v>
      </c>
    </row>
    <row r="9" spans="1:15" ht="18">
      <c r="A9" s="44">
        <v>274</v>
      </c>
      <c r="B9" s="44" t="s">
        <v>92</v>
      </c>
      <c r="C9" s="44" t="s">
        <v>25</v>
      </c>
      <c r="D9" s="44" t="s">
        <v>224</v>
      </c>
      <c r="E9" s="3">
        <v>126.5</v>
      </c>
      <c r="F9" s="18">
        <f t="shared" si="2"/>
        <v>33.421052631578945</v>
      </c>
      <c r="G9" s="1">
        <f t="shared" si="3"/>
        <v>8</v>
      </c>
      <c r="H9" s="1">
        <v>0</v>
      </c>
      <c r="I9" s="1">
        <v>0</v>
      </c>
      <c r="J9" s="1">
        <v>0</v>
      </c>
      <c r="K9" s="2">
        <f t="shared" si="4"/>
        <v>33.421052631578945</v>
      </c>
      <c r="L9" s="1">
        <f t="shared" si="5"/>
        <v>3</v>
      </c>
      <c r="M9" s="7"/>
      <c r="N9" s="7">
        <f t="shared" si="0"/>
        <v>0</v>
      </c>
      <c r="O9" s="7">
        <f t="shared" si="1"/>
        <v>0</v>
      </c>
    </row>
    <row r="10" spans="1:15" ht="18">
      <c r="A10" s="44">
        <v>275</v>
      </c>
      <c r="B10" s="44" t="s">
        <v>93</v>
      </c>
      <c r="C10" s="44" t="s">
        <v>209</v>
      </c>
      <c r="D10" s="44" t="s">
        <v>225</v>
      </c>
      <c r="E10" s="3">
        <v>127</v>
      </c>
      <c r="F10" s="18">
        <f t="shared" si="2"/>
        <v>33.15789473684211</v>
      </c>
      <c r="G10" s="1">
        <f t="shared" si="3"/>
        <v>7</v>
      </c>
      <c r="H10" s="1">
        <v>20</v>
      </c>
      <c r="I10" s="1">
        <v>21.2</v>
      </c>
      <c r="J10" s="1">
        <v>0</v>
      </c>
      <c r="K10" s="2">
        <f t="shared" si="4"/>
        <v>74.35789473684211</v>
      </c>
      <c r="L10" s="1">
        <f t="shared" si="5"/>
        <v>14</v>
      </c>
      <c r="M10" s="7"/>
      <c r="N10" s="7">
        <f t="shared" si="0"/>
        <v>0</v>
      </c>
      <c r="O10" s="7">
        <f t="shared" si="1"/>
        <v>0</v>
      </c>
    </row>
    <row r="11" spans="1:15" ht="18">
      <c r="A11" s="44">
        <v>276</v>
      </c>
      <c r="B11" s="44" t="s">
        <v>94</v>
      </c>
      <c r="C11" s="47" t="s">
        <v>210</v>
      </c>
      <c r="D11" s="47" t="s">
        <v>226</v>
      </c>
      <c r="E11" s="3"/>
      <c r="F11" s="18"/>
      <c r="G11" s="1"/>
      <c r="H11" s="1"/>
      <c r="I11" s="1"/>
      <c r="J11" s="1"/>
      <c r="K11" s="2"/>
      <c r="L11" s="1"/>
      <c r="M11" s="7"/>
      <c r="N11" s="7">
        <f t="shared" si="0"/>
        <v>0</v>
      </c>
      <c r="O11" s="7">
        <f t="shared" si="1"/>
        <v>0</v>
      </c>
    </row>
    <row r="12" spans="1:15" ht="18">
      <c r="A12" s="44">
        <v>277</v>
      </c>
      <c r="B12" s="44" t="s">
        <v>67</v>
      </c>
      <c r="C12" s="44" t="s">
        <v>211</v>
      </c>
      <c r="D12" s="44" t="s">
        <v>227</v>
      </c>
      <c r="E12" s="3">
        <v>129</v>
      </c>
      <c r="F12" s="18">
        <f t="shared" si="2"/>
        <v>32.10526315789474</v>
      </c>
      <c r="G12" s="1">
        <f t="shared" si="3"/>
        <v>5</v>
      </c>
      <c r="H12" s="1">
        <v>20</v>
      </c>
      <c r="I12" s="1">
        <v>0</v>
      </c>
      <c r="J12" s="1">
        <v>0</v>
      </c>
      <c r="K12" s="2">
        <f t="shared" si="4"/>
        <v>52.10526315789474</v>
      </c>
      <c r="L12" s="1">
        <f t="shared" si="5"/>
        <v>8</v>
      </c>
      <c r="M12" s="7"/>
      <c r="N12" s="7">
        <f t="shared" si="0"/>
        <v>0</v>
      </c>
      <c r="O12" s="7">
        <f t="shared" si="1"/>
        <v>0</v>
      </c>
    </row>
    <row r="13" spans="1:15" ht="18">
      <c r="A13" s="44">
        <v>278</v>
      </c>
      <c r="B13" s="44" t="s">
        <v>95</v>
      </c>
      <c r="C13" s="44" t="s">
        <v>212</v>
      </c>
      <c r="D13" s="44" t="s">
        <v>228</v>
      </c>
      <c r="E13" s="3">
        <v>126</v>
      </c>
      <c r="F13" s="18">
        <f t="shared" si="2"/>
        <v>33.684210526315795</v>
      </c>
      <c r="G13" s="1">
        <f t="shared" si="3"/>
        <v>9</v>
      </c>
      <c r="H13" s="1">
        <v>0</v>
      </c>
      <c r="I13" s="1">
        <v>0</v>
      </c>
      <c r="J13" s="1">
        <v>4</v>
      </c>
      <c r="K13" s="2">
        <f t="shared" si="4"/>
        <v>37.684210526315795</v>
      </c>
      <c r="L13" s="1">
        <f t="shared" si="5"/>
        <v>5</v>
      </c>
      <c r="M13" s="7"/>
      <c r="N13" s="7">
        <f>COUNTIF(F13:J13,"r")</f>
        <v>0</v>
      </c>
      <c r="O13" s="7">
        <f>COUNTIF(F13:J13,"e")</f>
        <v>0</v>
      </c>
    </row>
    <row r="14" spans="1:15" ht="18">
      <c r="A14" s="44">
        <v>279</v>
      </c>
      <c r="B14" s="44" t="s">
        <v>96</v>
      </c>
      <c r="C14" s="44" t="s">
        <v>213</v>
      </c>
      <c r="D14" s="44" t="s">
        <v>229</v>
      </c>
      <c r="E14" s="3">
        <v>124.5</v>
      </c>
      <c r="F14" s="18">
        <f t="shared" si="2"/>
        <v>34.473684210526315</v>
      </c>
      <c r="G14" s="1">
        <f t="shared" si="3"/>
        <v>11</v>
      </c>
      <c r="H14" s="1">
        <v>0</v>
      </c>
      <c r="I14" s="1">
        <v>0</v>
      </c>
      <c r="J14" s="49">
        <v>0</v>
      </c>
      <c r="K14" s="2">
        <f t="shared" si="4"/>
        <v>34.473684210526315</v>
      </c>
      <c r="L14" s="1">
        <f t="shared" si="5"/>
        <v>4</v>
      </c>
      <c r="M14" s="7"/>
      <c r="N14" s="7">
        <v>0</v>
      </c>
      <c r="O14" s="7">
        <f>COUNTIF(F14:J14,"e")</f>
        <v>0</v>
      </c>
    </row>
    <row r="15" spans="1:15" ht="18">
      <c r="A15" s="44">
        <v>280</v>
      </c>
      <c r="B15" s="44" t="s">
        <v>97</v>
      </c>
      <c r="C15" s="44" t="s">
        <v>214</v>
      </c>
      <c r="D15" s="44" t="s">
        <v>230</v>
      </c>
      <c r="E15" s="3">
        <v>127.5</v>
      </c>
      <c r="F15" s="18">
        <f t="shared" si="2"/>
        <v>32.89473684210526</v>
      </c>
      <c r="G15" s="1">
        <f t="shared" si="3"/>
        <v>6</v>
      </c>
      <c r="H15" s="1">
        <v>80</v>
      </c>
      <c r="I15" s="1">
        <v>40.8</v>
      </c>
      <c r="J15" s="1">
        <v>0</v>
      </c>
      <c r="K15" s="2">
        <f t="shared" si="4"/>
        <v>153.69473684210527</v>
      </c>
      <c r="L15" s="1">
        <f t="shared" si="5"/>
        <v>16</v>
      </c>
      <c r="M15" s="7"/>
      <c r="N15" s="7">
        <f t="shared" si="0"/>
        <v>0</v>
      </c>
      <c r="O15" s="7">
        <f t="shared" si="1"/>
        <v>0</v>
      </c>
    </row>
    <row r="16" spans="1:15" ht="18">
      <c r="A16" s="44">
        <v>281</v>
      </c>
      <c r="B16" s="44" t="s">
        <v>98</v>
      </c>
      <c r="C16" s="44" t="s">
        <v>215</v>
      </c>
      <c r="D16" s="44" t="s">
        <v>231</v>
      </c>
      <c r="E16" s="3">
        <v>135.5</v>
      </c>
      <c r="F16" s="18">
        <f t="shared" si="2"/>
        <v>28.684210526315795</v>
      </c>
      <c r="G16" s="1">
        <f t="shared" si="3"/>
        <v>2</v>
      </c>
      <c r="H16" s="1">
        <v>0</v>
      </c>
      <c r="I16" s="1">
        <v>0</v>
      </c>
      <c r="J16" s="1">
        <v>0</v>
      </c>
      <c r="K16" s="2">
        <f t="shared" si="4"/>
        <v>28.684210526315795</v>
      </c>
      <c r="L16" s="1">
        <f t="shared" si="5"/>
        <v>1</v>
      </c>
      <c r="M16" s="7"/>
      <c r="N16" s="7">
        <f t="shared" si="0"/>
        <v>0</v>
      </c>
      <c r="O16" s="7">
        <f t="shared" si="1"/>
        <v>0</v>
      </c>
    </row>
    <row r="17" spans="1:15" ht="18">
      <c r="A17" s="44">
        <v>282</v>
      </c>
      <c r="B17" s="44" t="s">
        <v>122</v>
      </c>
      <c r="C17" s="44" t="s">
        <v>216</v>
      </c>
      <c r="D17" s="44" t="s">
        <v>232</v>
      </c>
      <c r="E17" s="3">
        <v>125.5</v>
      </c>
      <c r="F17" s="18">
        <f t="shared" si="2"/>
        <v>33.94736842105263</v>
      </c>
      <c r="G17" s="1">
        <f t="shared" si="3"/>
        <v>10</v>
      </c>
      <c r="H17" s="1" t="s">
        <v>246</v>
      </c>
      <c r="I17" s="1" t="s">
        <v>246</v>
      </c>
      <c r="J17" s="1">
        <v>4</v>
      </c>
      <c r="K17" s="2" t="str">
        <f t="shared" si="4"/>
        <v>R</v>
      </c>
      <c r="L17" s="1"/>
      <c r="M17" s="7"/>
      <c r="N17" s="7">
        <f t="shared" si="0"/>
        <v>2</v>
      </c>
      <c r="O17" s="7">
        <f t="shared" si="1"/>
        <v>0</v>
      </c>
    </row>
    <row r="18" spans="1:15" ht="18">
      <c r="A18" s="44">
        <v>283</v>
      </c>
      <c r="B18" s="44" t="s">
        <v>69</v>
      </c>
      <c r="C18" s="44" t="s">
        <v>177</v>
      </c>
      <c r="D18" s="44" t="s">
        <v>233</v>
      </c>
      <c r="E18" s="3">
        <v>118</v>
      </c>
      <c r="F18" s="18">
        <f t="shared" si="2"/>
        <v>37.89473684210526</v>
      </c>
      <c r="G18" s="1">
        <f t="shared" si="3"/>
        <v>15</v>
      </c>
      <c r="H18" s="1">
        <v>0</v>
      </c>
      <c r="I18" s="1">
        <v>2.8</v>
      </c>
      <c r="J18" s="1">
        <v>4</v>
      </c>
      <c r="K18" s="2">
        <f t="shared" si="4"/>
        <v>44.69473684210526</v>
      </c>
      <c r="L18" s="1">
        <f t="shared" si="5"/>
        <v>7</v>
      </c>
      <c r="M18" s="7"/>
      <c r="N18" s="7">
        <f t="shared" si="0"/>
        <v>0</v>
      </c>
      <c r="O18" s="7">
        <f t="shared" si="1"/>
        <v>0</v>
      </c>
    </row>
    <row r="19" spans="1:15" ht="18">
      <c r="A19" s="44">
        <v>284</v>
      </c>
      <c r="B19" s="44" t="s">
        <v>70</v>
      </c>
      <c r="C19" s="44" t="s">
        <v>217</v>
      </c>
      <c r="D19" s="44" t="s">
        <v>234</v>
      </c>
      <c r="E19" s="3">
        <v>135</v>
      </c>
      <c r="F19" s="18">
        <f t="shared" si="2"/>
        <v>28.94736842105263</v>
      </c>
      <c r="G19" s="1">
        <f t="shared" si="3"/>
        <v>3</v>
      </c>
      <c r="H19" s="1">
        <v>0</v>
      </c>
      <c r="I19" s="1">
        <v>0</v>
      </c>
      <c r="J19" s="1">
        <v>4</v>
      </c>
      <c r="K19" s="2">
        <f t="shared" si="4"/>
        <v>32.94736842105263</v>
      </c>
      <c r="L19" s="1">
        <f t="shared" si="5"/>
        <v>2</v>
      </c>
      <c r="M19" s="7"/>
      <c r="N19" s="7">
        <f t="shared" si="0"/>
        <v>0</v>
      </c>
      <c r="O19" s="7">
        <f t="shared" si="1"/>
        <v>0</v>
      </c>
    </row>
    <row r="20" spans="1:15" ht="18">
      <c r="A20" s="44">
        <v>285</v>
      </c>
      <c r="B20" s="44" t="s">
        <v>123</v>
      </c>
      <c r="C20" s="44" t="s">
        <v>218</v>
      </c>
      <c r="D20" s="44" t="s">
        <v>235</v>
      </c>
      <c r="E20" s="3">
        <v>109.5</v>
      </c>
      <c r="F20" s="18">
        <f t="shared" si="2"/>
        <v>42.368421052631575</v>
      </c>
      <c r="G20" s="1">
        <f t="shared" si="3"/>
        <v>16</v>
      </c>
      <c r="H20" s="1">
        <v>0</v>
      </c>
      <c r="I20" s="1">
        <v>0</v>
      </c>
      <c r="J20" s="1">
        <v>0</v>
      </c>
      <c r="K20" s="2">
        <f aca="true" t="shared" si="6" ref="K20:K25">IF(N20&gt;0,"R",IF(O20&gt;0,"E",SUM(F20,H20:J20)))</f>
        <v>42.368421052631575</v>
      </c>
      <c r="L20" s="1">
        <f t="shared" si="5"/>
        <v>6</v>
      </c>
      <c r="M20" s="7"/>
      <c r="N20" s="7">
        <f aca="true" t="shared" si="7" ref="N20:N29">COUNTIF(F20:J20,"r")</f>
        <v>0</v>
      </c>
      <c r="O20" s="7">
        <f aca="true" t="shared" si="8" ref="O20:O29">COUNTIF(F20:J20,"e")</f>
        <v>0</v>
      </c>
    </row>
    <row r="21" spans="1:15" ht="18">
      <c r="A21" s="44">
        <v>286</v>
      </c>
      <c r="B21" s="44" t="s">
        <v>124</v>
      </c>
      <c r="C21" s="44" t="s">
        <v>54</v>
      </c>
      <c r="D21" s="44" t="s">
        <v>236</v>
      </c>
      <c r="E21" s="3">
        <v>108</v>
      </c>
      <c r="F21" s="18">
        <f t="shared" si="2"/>
        <v>43.15789473684211</v>
      </c>
      <c r="G21" s="1">
        <f t="shared" si="3"/>
        <v>17</v>
      </c>
      <c r="H21" s="1">
        <v>20</v>
      </c>
      <c r="I21" s="1">
        <v>0</v>
      </c>
      <c r="J21" s="1">
        <v>8</v>
      </c>
      <c r="K21" s="2">
        <f t="shared" si="6"/>
        <v>71.15789473684211</v>
      </c>
      <c r="L21" s="1">
        <f t="shared" si="5"/>
        <v>13</v>
      </c>
      <c r="M21" s="7"/>
      <c r="N21" s="7">
        <f t="shared" si="7"/>
        <v>0</v>
      </c>
      <c r="O21" s="7">
        <f t="shared" si="8"/>
        <v>0</v>
      </c>
    </row>
    <row r="22" spans="1:15" ht="18">
      <c r="A22" s="44">
        <v>287</v>
      </c>
      <c r="B22" s="44" t="s">
        <v>170</v>
      </c>
      <c r="C22" s="44" t="s">
        <v>241</v>
      </c>
      <c r="D22" s="44"/>
      <c r="E22" s="3"/>
      <c r="F22" s="18"/>
      <c r="G22" s="1"/>
      <c r="H22" s="1"/>
      <c r="I22" s="1"/>
      <c r="J22" s="1"/>
      <c r="K22" s="2"/>
      <c r="L22" s="1"/>
      <c r="M22" s="7"/>
      <c r="N22" s="7">
        <f t="shared" si="7"/>
        <v>0</v>
      </c>
      <c r="O22" s="7">
        <f t="shared" si="8"/>
        <v>0</v>
      </c>
    </row>
    <row r="23" spans="1:15" ht="18">
      <c r="A23" s="44">
        <v>288</v>
      </c>
      <c r="B23" s="44" t="s">
        <v>171</v>
      </c>
      <c r="C23" s="44" t="s">
        <v>219</v>
      </c>
      <c r="D23" s="44" t="s">
        <v>237</v>
      </c>
      <c r="E23" s="3">
        <v>119</v>
      </c>
      <c r="F23" s="18">
        <f t="shared" si="2"/>
        <v>37.36842105263158</v>
      </c>
      <c r="G23" s="1">
        <f t="shared" si="3"/>
        <v>14</v>
      </c>
      <c r="H23" s="1">
        <v>20</v>
      </c>
      <c r="I23" s="1">
        <v>0</v>
      </c>
      <c r="J23" s="1">
        <v>0</v>
      </c>
      <c r="K23" s="2">
        <f t="shared" si="6"/>
        <v>57.36842105263158</v>
      </c>
      <c r="L23" s="1">
        <f t="shared" si="5"/>
        <v>10</v>
      </c>
      <c r="M23" s="7"/>
      <c r="N23" s="7">
        <f t="shared" si="7"/>
        <v>0</v>
      </c>
      <c r="O23" s="7">
        <f t="shared" si="8"/>
        <v>0</v>
      </c>
    </row>
    <row r="24" spans="1:15" ht="18">
      <c r="A24" s="44">
        <v>289</v>
      </c>
      <c r="B24" s="44" t="s">
        <v>172</v>
      </c>
      <c r="C24" s="44" t="s">
        <v>72</v>
      </c>
      <c r="D24" s="44" t="s">
        <v>238</v>
      </c>
      <c r="E24" s="3">
        <v>123.5</v>
      </c>
      <c r="F24" s="18">
        <f t="shared" si="2"/>
        <v>35</v>
      </c>
      <c r="G24" s="1">
        <f t="shared" si="3"/>
        <v>12</v>
      </c>
      <c r="H24" s="1" t="s">
        <v>245</v>
      </c>
      <c r="I24" s="1" t="s">
        <v>246</v>
      </c>
      <c r="J24" s="1">
        <v>0</v>
      </c>
      <c r="K24" s="2" t="str">
        <f t="shared" si="6"/>
        <v>R</v>
      </c>
      <c r="L24" s="1"/>
      <c r="M24" s="7"/>
      <c r="N24" s="7">
        <f t="shared" si="7"/>
        <v>1</v>
      </c>
      <c r="O24" s="7">
        <f t="shared" si="8"/>
        <v>1</v>
      </c>
    </row>
    <row r="25" spans="1:15" ht="18">
      <c r="A25" s="44">
        <v>252</v>
      </c>
      <c r="B25" s="7"/>
      <c r="C25" s="4" t="s">
        <v>182</v>
      </c>
      <c r="D25" s="44" t="s">
        <v>199</v>
      </c>
      <c r="E25" s="3">
        <v>141.5</v>
      </c>
      <c r="F25" s="18">
        <f>(E25/$F$1*100-100)*-1</f>
        <v>25.526315789473685</v>
      </c>
      <c r="G25" s="1">
        <f t="shared" si="3"/>
        <v>1</v>
      </c>
      <c r="H25" s="1">
        <v>20</v>
      </c>
      <c r="I25" s="1">
        <v>16.4</v>
      </c>
      <c r="J25" s="1">
        <v>4</v>
      </c>
      <c r="K25" s="2">
        <f t="shared" si="6"/>
        <v>65.92631578947368</v>
      </c>
      <c r="L25" s="1">
        <f t="shared" si="5"/>
        <v>12</v>
      </c>
      <c r="M25" s="7"/>
      <c r="N25" s="7">
        <f t="shared" si="7"/>
        <v>0</v>
      </c>
      <c r="O25" s="7">
        <f t="shared" si="8"/>
        <v>0</v>
      </c>
    </row>
    <row r="26" spans="1:15" ht="18">
      <c r="A26" s="44"/>
      <c r="B26" s="7"/>
      <c r="C26" s="7"/>
      <c r="D26" s="7"/>
      <c r="E26" s="4"/>
      <c r="F26" s="18"/>
      <c r="G26" s="1"/>
      <c r="H26" s="7"/>
      <c r="I26" s="7"/>
      <c r="J26" s="7"/>
      <c r="K26" s="2"/>
      <c r="L26" s="1"/>
      <c r="M26" s="7"/>
      <c r="N26" s="7">
        <f t="shared" si="7"/>
        <v>0</v>
      </c>
      <c r="O26" s="7">
        <f t="shared" si="8"/>
        <v>0</v>
      </c>
    </row>
    <row r="27" spans="1:15" ht="18">
      <c r="A27" s="44"/>
      <c r="B27" s="7"/>
      <c r="C27" s="7"/>
      <c r="D27" s="7"/>
      <c r="E27" s="4"/>
      <c r="F27" s="18"/>
      <c r="G27" s="1"/>
      <c r="H27" s="7"/>
      <c r="I27" s="7"/>
      <c r="J27" s="7"/>
      <c r="K27" s="2"/>
      <c r="L27" s="1"/>
      <c r="M27" s="7"/>
      <c r="N27" s="7">
        <f t="shared" si="7"/>
        <v>0</v>
      </c>
      <c r="O27" s="7">
        <f t="shared" si="8"/>
        <v>0</v>
      </c>
    </row>
    <row r="28" spans="1:15" ht="18">
      <c r="A28" s="44"/>
      <c r="B28" s="7"/>
      <c r="C28" s="7"/>
      <c r="D28" s="7"/>
      <c r="E28" s="4"/>
      <c r="F28" s="18"/>
      <c r="G28" s="1"/>
      <c r="H28" s="7"/>
      <c r="I28" s="7"/>
      <c r="J28" s="7"/>
      <c r="K28" s="2"/>
      <c r="L28" s="1"/>
      <c r="M28" s="7"/>
      <c r="N28" s="7">
        <f t="shared" si="7"/>
        <v>0</v>
      </c>
      <c r="O28" s="7">
        <f t="shared" si="8"/>
        <v>0</v>
      </c>
    </row>
    <row r="29" spans="1:15" ht="18">
      <c r="A29" s="7"/>
      <c r="B29" s="7"/>
      <c r="C29" s="7"/>
      <c r="D29" s="7"/>
      <c r="E29" s="4"/>
      <c r="F29" s="18"/>
      <c r="G29" s="1"/>
      <c r="H29" s="7"/>
      <c r="I29" s="7"/>
      <c r="J29" s="7"/>
      <c r="K29" s="2"/>
      <c r="L29" s="1"/>
      <c r="M29" s="7"/>
      <c r="N29" s="7">
        <f t="shared" si="7"/>
        <v>0</v>
      </c>
      <c r="O29" s="7">
        <f t="shared" si="8"/>
        <v>0</v>
      </c>
    </row>
  </sheetData>
  <sheetProtection/>
  <conditionalFormatting sqref="G5:G29 L5:L29">
    <cfRule type="cellIs" priority="1" dxfId="5" operator="equal" stopIfTrue="1">
      <formula>6</formula>
    </cfRule>
    <cfRule type="cellIs" priority="2" dxfId="4" operator="equal" stopIfTrue="1">
      <formula>5</formula>
    </cfRule>
    <cfRule type="cellIs" priority="3" dxfId="3" operator="equal" stopIfTrue="1">
      <formula>4</formula>
    </cfRule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35433070866141736" right="0.35433070866141736" top="0.1968503937007874" bottom="0.1968503937007874" header="0" footer="0"/>
  <pageSetup fitToHeight="1" fitToWidth="1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11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4.28125" style="0" bestFit="1" customWidth="1"/>
    <col min="2" max="2" width="12.140625" style="0" bestFit="1" customWidth="1"/>
    <col min="3" max="3" width="8.57421875" style="0" customWidth="1"/>
    <col min="4" max="4" width="10.28125" style="0" customWidth="1"/>
    <col min="6" max="6" width="10.140625" style="0" bestFit="1" customWidth="1"/>
    <col min="8" max="8" width="11.140625" style="0" bestFit="1" customWidth="1"/>
    <col min="18" max="18" width="10.140625" style="0" bestFit="1" customWidth="1"/>
  </cols>
  <sheetData>
    <row r="2" spans="1:21" ht="12.75">
      <c r="A2" s="31" t="s">
        <v>20</v>
      </c>
      <c r="O2" s="20"/>
      <c r="P2" s="20"/>
      <c r="Q2" s="20"/>
      <c r="R2" s="20"/>
      <c r="S2" s="20"/>
      <c r="T2" s="20"/>
      <c r="U2" s="20"/>
    </row>
    <row r="3" spans="1:21" ht="12.75">
      <c r="A3" s="7" t="s">
        <v>9</v>
      </c>
      <c r="B3" s="21">
        <v>2</v>
      </c>
      <c r="C3" s="21">
        <v>12</v>
      </c>
      <c r="D3" s="21">
        <v>15</v>
      </c>
      <c r="E3" s="21">
        <v>17</v>
      </c>
      <c r="F3" s="21">
        <v>28</v>
      </c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2"/>
      <c r="S3" s="22"/>
      <c r="T3" s="22"/>
      <c r="U3" s="22"/>
    </row>
    <row r="4" spans="1:25" ht="12.75">
      <c r="A4" s="7" t="s">
        <v>10</v>
      </c>
      <c r="B4" s="12">
        <v>0.36319444444444443</v>
      </c>
      <c r="C4" s="12">
        <v>2.035416666666667</v>
      </c>
      <c r="D4" s="12">
        <v>2.495833333333333</v>
      </c>
      <c r="E4" s="12">
        <v>1.98125</v>
      </c>
      <c r="F4" s="12">
        <v>2.2583333333333333</v>
      </c>
      <c r="G4" s="12">
        <v>3.029166666666667</v>
      </c>
      <c r="H4" s="12"/>
      <c r="I4" s="12"/>
      <c r="J4" s="12"/>
      <c r="K4" s="12"/>
      <c r="L4" s="12"/>
      <c r="M4" s="12"/>
      <c r="N4" s="12"/>
      <c r="O4" s="12"/>
      <c r="P4" s="12"/>
      <c r="Q4" s="26"/>
      <c r="R4" s="26"/>
      <c r="S4" s="26"/>
      <c r="T4" s="26"/>
      <c r="U4" s="26"/>
      <c r="V4" s="26"/>
      <c r="W4" s="26"/>
      <c r="X4" s="26"/>
      <c r="Y4" s="26"/>
    </row>
    <row r="5" spans="1:25" ht="12.75">
      <c r="A5" s="7" t="s">
        <v>11</v>
      </c>
      <c r="B5" s="12">
        <v>0.09375</v>
      </c>
      <c r="C5" s="12">
        <v>1.6527777777777777</v>
      </c>
      <c r="D5" s="12">
        <v>2.2395833333333335</v>
      </c>
      <c r="E5" s="12">
        <v>1.5611111111111111</v>
      </c>
      <c r="F5" s="12">
        <v>1.7708333333333333</v>
      </c>
      <c r="G5" s="12">
        <v>2.7145833333333336</v>
      </c>
      <c r="H5" s="12"/>
      <c r="I5" s="12"/>
      <c r="J5" s="12"/>
      <c r="K5" s="12"/>
      <c r="L5" s="12"/>
      <c r="M5" s="12"/>
      <c r="N5" s="29"/>
      <c r="O5" s="12"/>
      <c r="P5" s="12"/>
      <c r="Q5" s="26"/>
      <c r="R5" s="26"/>
      <c r="S5" s="26"/>
      <c r="T5" s="23"/>
      <c r="U5" s="26"/>
      <c r="V5" s="26"/>
      <c r="W5" s="26"/>
      <c r="X5" s="26"/>
      <c r="Y5" s="26"/>
    </row>
    <row r="6" spans="1:25" ht="12.75">
      <c r="A6" s="7" t="s">
        <v>12</v>
      </c>
      <c r="B6" s="8">
        <f>+B4-B5</f>
        <v>0.26944444444444443</v>
      </c>
      <c r="C6" s="8">
        <f>+C4-C5</f>
        <v>0.3826388888888892</v>
      </c>
      <c r="D6" s="8">
        <f aca="true" t="shared" si="0" ref="D6:O6">+D4-D5</f>
        <v>0.25624999999999964</v>
      </c>
      <c r="E6" s="8">
        <f t="shared" si="0"/>
        <v>0.42013888888888884</v>
      </c>
      <c r="F6" s="8">
        <f t="shared" si="0"/>
        <v>0.48750000000000004</v>
      </c>
      <c r="G6" s="8">
        <f t="shared" si="0"/>
        <v>0.3145833333333332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>+P4-P5</f>
        <v>0</v>
      </c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7" t="s">
        <v>13</v>
      </c>
      <c r="B7" s="9">
        <v>0.23124999999999998</v>
      </c>
      <c r="C7" s="9">
        <v>0.23124999999999998</v>
      </c>
      <c r="D7" s="9">
        <v>0.23124999999999998</v>
      </c>
      <c r="E7" s="9">
        <v>0.23124999999999998</v>
      </c>
      <c r="F7" s="9">
        <v>0.23124999999999998</v>
      </c>
      <c r="G7" s="9">
        <v>0.2555555555555556</v>
      </c>
      <c r="H7" s="9">
        <v>0.23124999999999998</v>
      </c>
      <c r="I7" s="9">
        <v>0.23124999999999998</v>
      </c>
      <c r="J7" s="9">
        <v>0.23124999999999998</v>
      </c>
      <c r="K7" s="9">
        <v>0.23124999999999998</v>
      </c>
      <c r="L7" s="9">
        <v>0.23124999999999998</v>
      </c>
      <c r="M7" s="9">
        <v>0.23124999999999998</v>
      </c>
      <c r="N7" s="9">
        <v>0.23124999999999998</v>
      </c>
      <c r="O7" s="9">
        <v>0.23124999999999998</v>
      </c>
      <c r="P7" s="9">
        <v>0.23124999999999998</v>
      </c>
      <c r="Q7" s="23"/>
      <c r="R7" s="23"/>
      <c r="S7" s="23"/>
      <c r="T7" s="23"/>
      <c r="U7" s="23"/>
      <c r="V7" s="23"/>
      <c r="W7" s="23"/>
      <c r="X7" s="23"/>
      <c r="Y7" s="23"/>
    </row>
    <row r="8" spans="1:25" ht="12.75">
      <c r="A8" s="7" t="s">
        <v>14</v>
      </c>
      <c r="B8" s="10">
        <f aca="true" t="shared" si="1" ref="B8:H8">IF(B6&gt;B7,B6-B7,0)</f>
        <v>0.03819444444444445</v>
      </c>
      <c r="C8" s="10">
        <f t="shared" si="1"/>
        <v>0.1513888888888892</v>
      </c>
      <c r="D8" s="10">
        <f t="shared" si="1"/>
        <v>0.02499999999999966</v>
      </c>
      <c r="E8" s="10">
        <f t="shared" si="1"/>
        <v>0.18888888888888886</v>
      </c>
      <c r="F8" s="10">
        <f t="shared" si="1"/>
        <v>0.2562500000000001</v>
      </c>
      <c r="G8" s="10">
        <f t="shared" si="1"/>
        <v>0.059027777777777624</v>
      </c>
      <c r="H8" s="10">
        <f t="shared" si="1"/>
        <v>0</v>
      </c>
      <c r="I8" s="10">
        <f>IF(I6&gt;I7,I6-I7,0)</f>
        <v>0</v>
      </c>
      <c r="J8" s="10">
        <f aca="true" t="shared" si="2" ref="J8:O8">IF(J6&gt;J7,J6-J7,0)</f>
        <v>0</v>
      </c>
      <c r="K8" s="10">
        <f t="shared" si="2"/>
        <v>0</v>
      </c>
      <c r="L8" s="10">
        <f t="shared" si="2"/>
        <v>0</v>
      </c>
      <c r="M8" s="10">
        <f t="shared" si="2"/>
        <v>0</v>
      </c>
      <c r="N8" s="10">
        <f t="shared" si="2"/>
        <v>0</v>
      </c>
      <c r="O8" s="10">
        <f t="shared" si="2"/>
        <v>0</v>
      </c>
      <c r="P8" s="10">
        <f>IF(P6&gt;P7,P6-P7,0)</f>
        <v>0</v>
      </c>
      <c r="Q8" s="24"/>
      <c r="R8" s="24"/>
      <c r="S8" s="24"/>
      <c r="T8" s="24"/>
      <c r="U8" s="24"/>
      <c r="V8" s="24"/>
      <c r="W8" s="24"/>
      <c r="X8" s="24"/>
      <c r="Y8" s="24"/>
    </row>
    <row r="9" spans="1:25" ht="12.75">
      <c r="A9" s="7" t="s">
        <v>15</v>
      </c>
      <c r="B9" s="7">
        <f aca="true" t="shared" si="3" ref="B9:O9">+B8*1440</f>
        <v>55.00000000000001</v>
      </c>
      <c r="C9" s="7">
        <f t="shared" si="3"/>
        <v>218.00000000000045</v>
      </c>
      <c r="D9" s="7">
        <f t="shared" si="3"/>
        <v>35.99999999999951</v>
      </c>
      <c r="E9" s="7">
        <f t="shared" si="3"/>
        <v>271.99999999999994</v>
      </c>
      <c r="F9" s="7">
        <f t="shared" si="3"/>
        <v>369.0000000000001</v>
      </c>
      <c r="G9" s="7">
        <f t="shared" si="3"/>
        <v>84.99999999999977</v>
      </c>
      <c r="H9" s="7">
        <f t="shared" si="3"/>
        <v>0</v>
      </c>
      <c r="I9" s="7">
        <f t="shared" si="3"/>
        <v>0</v>
      </c>
      <c r="J9" s="7">
        <f t="shared" si="3"/>
        <v>0</v>
      </c>
      <c r="K9" s="7">
        <f t="shared" si="3"/>
        <v>0</v>
      </c>
      <c r="L9" s="7">
        <f t="shared" si="3"/>
        <v>0</v>
      </c>
      <c r="M9" s="7">
        <f t="shared" si="3"/>
        <v>0</v>
      </c>
      <c r="N9" s="7">
        <f t="shared" si="3"/>
        <v>0</v>
      </c>
      <c r="O9" s="7">
        <f t="shared" si="3"/>
        <v>0</v>
      </c>
      <c r="P9" s="7">
        <f>+P8*1440</f>
        <v>0</v>
      </c>
      <c r="Q9" s="22"/>
      <c r="R9" s="22"/>
      <c r="S9" s="22"/>
      <c r="T9" s="22"/>
      <c r="U9" s="22"/>
      <c r="V9" s="22"/>
      <c r="W9" s="22"/>
      <c r="X9" s="22"/>
      <c r="Y9" s="22"/>
    </row>
    <row r="10" spans="1:25" ht="12.75">
      <c r="A10" s="7" t="s">
        <v>17</v>
      </c>
      <c r="B10" s="13"/>
      <c r="C10" s="13">
        <v>300</v>
      </c>
      <c r="D10" s="13"/>
      <c r="E10" s="13">
        <v>375</v>
      </c>
      <c r="F10" s="13">
        <v>375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2.75">
      <c r="A11" s="7" t="s">
        <v>16</v>
      </c>
      <c r="B11" s="11">
        <f aca="true" t="shared" si="4" ref="B11:H11">(B9-B10)*0.4</f>
        <v>22.000000000000004</v>
      </c>
      <c r="C11" s="11">
        <f t="shared" si="4"/>
        <v>-32.79999999999982</v>
      </c>
      <c r="D11" s="11">
        <f t="shared" si="4"/>
        <v>14.399999999999805</v>
      </c>
      <c r="E11" s="11">
        <f t="shared" si="4"/>
        <v>-41.200000000000024</v>
      </c>
      <c r="F11" s="11">
        <f t="shared" si="4"/>
        <v>-2.3999999999999546</v>
      </c>
      <c r="G11" s="11">
        <f t="shared" si="4"/>
        <v>33.99999999999991</v>
      </c>
      <c r="H11" s="11">
        <f t="shared" si="4"/>
        <v>0</v>
      </c>
      <c r="I11" s="11">
        <f aca="true" t="shared" si="5" ref="I11:O11">(I9-I10)*0.4</f>
        <v>0</v>
      </c>
      <c r="J11" s="11">
        <f t="shared" si="5"/>
        <v>0</v>
      </c>
      <c r="K11" s="11">
        <f t="shared" si="5"/>
        <v>0</v>
      </c>
      <c r="L11" s="11">
        <f t="shared" si="5"/>
        <v>0</v>
      </c>
      <c r="M11" s="11">
        <f t="shared" si="5"/>
        <v>0</v>
      </c>
      <c r="N11" s="11">
        <f t="shared" si="5"/>
        <v>0</v>
      </c>
      <c r="O11" s="11">
        <f t="shared" si="5"/>
        <v>0</v>
      </c>
      <c r="P11" s="11">
        <f>(P9-P10)*0.4</f>
        <v>0</v>
      </c>
      <c r="Q11" s="25"/>
      <c r="R11" s="25"/>
      <c r="S11" s="25"/>
      <c r="T11" s="25"/>
      <c r="U11" s="25"/>
      <c r="V11" s="25"/>
      <c r="W11" s="25"/>
      <c r="X11" s="25"/>
      <c r="Y11" s="25"/>
    </row>
    <row r="12" spans="17:25" ht="12.75">
      <c r="Q12" s="20"/>
      <c r="R12" s="20"/>
      <c r="S12" s="20"/>
      <c r="T12" s="20"/>
      <c r="U12" s="20"/>
      <c r="V12" s="20"/>
      <c r="W12" s="20"/>
      <c r="X12" s="20"/>
      <c r="Y12" s="20"/>
    </row>
    <row r="13" spans="1:21" ht="12.75">
      <c r="A13" s="31" t="s">
        <v>21</v>
      </c>
      <c r="O13" s="20"/>
      <c r="P13" s="20"/>
      <c r="Q13" s="20"/>
      <c r="R13" s="20"/>
      <c r="S13" s="20"/>
      <c r="T13" s="20"/>
      <c r="U13" s="20"/>
    </row>
    <row r="14" spans="1:22" ht="12.75">
      <c r="A14" s="7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2"/>
      <c r="S14" s="22"/>
      <c r="T14" s="22"/>
      <c r="U14" s="22"/>
      <c r="V14" s="22"/>
    </row>
    <row r="15" spans="1:22" ht="12.75">
      <c r="A15" s="7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2.75">
      <c r="A16" s="7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7" t="s">
        <v>12</v>
      </c>
      <c r="B17" s="8">
        <f aca="true" t="shared" si="6" ref="B17:L17">+B15-B16</f>
        <v>0</v>
      </c>
      <c r="C17" s="8">
        <f t="shared" si="6"/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aca="true" t="shared" si="7" ref="M17:U17">+M15-M16</f>
        <v>0</v>
      </c>
      <c r="N17" s="8">
        <f t="shared" si="7"/>
        <v>0</v>
      </c>
      <c r="O17" s="8">
        <f t="shared" si="7"/>
        <v>0</v>
      </c>
      <c r="P17" s="8">
        <f t="shared" si="7"/>
        <v>0</v>
      </c>
      <c r="Q17" s="8">
        <f t="shared" si="7"/>
        <v>0</v>
      </c>
      <c r="R17" s="8">
        <f t="shared" si="7"/>
        <v>0</v>
      </c>
      <c r="S17" s="8">
        <f t="shared" si="7"/>
        <v>0</v>
      </c>
      <c r="T17" s="8">
        <f t="shared" si="7"/>
        <v>0</v>
      </c>
      <c r="U17" s="8">
        <f t="shared" si="7"/>
        <v>0</v>
      </c>
      <c r="V17" s="8">
        <f>+V15-V16</f>
        <v>0</v>
      </c>
    </row>
    <row r="18" spans="1:22" ht="12.75">
      <c r="A18" s="7" t="s">
        <v>13</v>
      </c>
      <c r="B18" s="9">
        <v>0.23611111111111113</v>
      </c>
      <c r="C18" s="9">
        <v>0.23611111111111113</v>
      </c>
      <c r="D18" s="9">
        <v>0.23611111111111113</v>
      </c>
      <c r="E18" s="9">
        <v>0.23611111111111113</v>
      </c>
      <c r="F18" s="9">
        <v>0.23611111111111113</v>
      </c>
      <c r="G18" s="9">
        <v>0.23611111111111113</v>
      </c>
      <c r="H18" s="9">
        <v>0.23611111111111113</v>
      </c>
      <c r="I18" s="9">
        <v>0.23611111111111113</v>
      </c>
      <c r="J18" s="9">
        <v>0.23611111111111113</v>
      </c>
      <c r="K18" s="9">
        <v>0.23611111111111113</v>
      </c>
      <c r="L18" s="9">
        <v>0.23611111111111113</v>
      </c>
      <c r="M18" s="9">
        <v>0.236111111111111</v>
      </c>
      <c r="N18" s="9">
        <v>0.236111111111111</v>
      </c>
      <c r="O18" s="9">
        <v>0.236111111111111</v>
      </c>
      <c r="P18" s="9">
        <v>0.236111111111111</v>
      </c>
      <c r="Q18" s="9">
        <v>0.236111111111111</v>
      </c>
      <c r="R18" s="9">
        <v>0.236111111111111</v>
      </c>
      <c r="S18" s="9">
        <v>0.236111111111111</v>
      </c>
      <c r="T18" s="9">
        <v>0.236111111111111</v>
      </c>
      <c r="U18" s="9">
        <v>0.236111111111111</v>
      </c>
      <c r="V18" s="9">
        <v>0.236111111111111</v>
      </c>
    </row>
    <row r="19" spans="1:22" ht="12.75">
      <c r="A19" s="7" t="s">
        <v>14</v>
      </c>
      <c r="B19" s="10">
        <f aca="true" t="shared" si="8" ref="B19:L19">IF(B17&gt;B18,B17-B18,0)</f>
        <v>0</v>
      </c>
      <c r="C19" s="10">
        <f t="shared" si="8"/>
        <v>0</v>
      </c>
      <c r="D19" s="10">
        <f t="shared" si="8"/>
        <v>0</v>
      </c>
      <c r="E19" s="10">
        <f t="shared" si="8"/>
        <v>0</v>
      </c>
      <c r="F19" s="10">
        <f t="shared" si="8"/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  <c r="K19" s="10">
        <f t="shared" si="8"/>
        <v>0</v>
      </c>
      <c r="L19" s="10">
        <f t="shared" si="8"/>
        <v>0</v>
      </c>
      <c r="M19" s="10">
        <f aca="true" t="shared" si="9" ref="M19:U19">IF(M17&gt;M18,M17-M18,0)</f>
        <v>0</v>
      </c>
      <c r="N19" s="10">
        <f t="shared" si="9"/>
        <v>0</v>
      </c>
      <c r="O19" s="10">
        <f t="shared" si="9"/>
        <v>0</v>
      </c>
      <c r="P19" s="10">
        <f t="shared" si="9"/>
        <v>0</v>
      </c>
      <c r="Q19" s="10">
        <f t="shared" si="9"/>
        <v>0</v>
      </c>
      <c r="R19" s="10">
        <f t="shared" si="9"/>
        <v>0</v>
      </c>
      <c r="S19" s="10">
        <f t="shared" si="9"/>
        <v>0</v>
      </c>
      <c r="T19" s="10">
        <f t="shared" si="9"/>
        <v>0</v>
      </c>
      <c r="U19" s="10">
        <f t="shared" si="9"/>
        <v>0</v>
      </c>
      <c r="V19" s="10">
        <f>IF(V17&gt;V18,V17-V18,0)</f>
        <v>0</v>
      </c>
    </row>
    <row r="20" spans="1:22" ht="12.75">
      <c r="A20" s="7" t="s">
        <v>15</v>
      </c>
      <c r="B20" s="7">
        <f aca="true" t="shared" si="10" ref="B20:L20">+B19*1440</f>
        <v>0</v>
      </c>
      <c r="C20" s="7">
        <f t="shared" si="10"/>
        <v>0</v>
      </c>
      <c r="D20" s="7">
        <f t="shared" si="10"/>
        <v>0</v>
      </c>
      <c r="E20" s="7">
        <f t="shared" si="10"/>
        <v>0</v>
      </c>
      <c r="F20" s="7">
        <f t="shared" si="10"/>
        <v>0</v>
      </c>
      <c r="G20" s="7">
        <f t="shared" si="10"/>
        <v>0</v>
      </c>
      <c r="H20" s="7">
        <f t="shared" si="10"/>
        <v>0</v>
      </c>
      <c r="I20" s="7">
        <f t="shared" si="10"/>
        <v>0</v>
      </c>
      <c r="J20" s="7">
        <f t="shared" si="10"/>
        <v>0</v>
      </c>
      <c r="K20" s="7">
        <f t="shared" si="10"/>
        <v>0</v>
      </c>
      <c r="L20" s="7">
        <f t="shared" si="10"/>
        <v>0</v>
      </c>
      <c r="M20" s="7">
        <f aca="true" t="shared" si="11" ref="M20:U20">+M19*1440</f>
        <v>0</v>
      </c>
      <c r="N20" s="7">
        <f t="shared" si="11"/>
        <v>0</v>
      </c>
      <c r="O20" s="7">
        <f t="shared" si="11"/>
        <v>0</v>
      </c>
      <c r="P20" s="7">
        <f t="shared" si="11"/>
        <v>0</v>
      </c>
      <c r="Q20" s="7">
        <f t="shared" si="11"/>
        <v>0</v>
      </c>
      <c r="R20" s="7">
        <f t="shared" si="11"/>
        <v>0</v>
      </c>
      <c r="S20" s="7">
        <f t="shared" si="11"/>
        <v>0</v>
      </c>
      <c r="T20" s="7">
        <f t="shared" si="11"/>
        <v>0</v>
      </c>
      <c r="U20" s="7">
        <f t="shared" si="11"/>
        <v>0</v>
      </c>
      <c r="V20" s="7">
        <f>+V19*1440</f>
        <v>0</v>
      </c>
    </row>
    <row r="21" spans="1:22" ht="12.75">
      <c r="A21" s="7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7" t="s">
        <v>16</v>
      </c>
      <c r="B22" s="11">
        <f>(B20-B21)*0.4</f>
        <v>0</v>
      </c>
      <c r="C22" s="11">
        <f>(C20-C21)*0.4</f>
        <v>0</v>
      </c>
      <c r="D22" s="11">
        <f>(D20-D21)*0.4</f>
        <v>0</v>
      </c>
      <c r="E22" s="11">
        <f>(E20-E21)*0.4</f>
        <v>0</v>
      </c>
      <c r="F22" s="11">
        <f>(F20-F21)*0.4</f>
        <v>0</v>
      </c>
      <c r="G22" s="11">
        <f aca="true" t="shared" si="12" ref="G22:L22">(G20-G21)*0.4</f>
        <v>0</v>
      </c>
      <c r="H22" s="11">
        <f t="shared" si="12"/>
        <v>0</v>
      </c>
      <c r="I22" s="11">
        <f t="shared" si="12"/>
        <v>0</v>
      </c>
      <c r="J22" s="11">
        <f t="shared" si="12"/>
        <v>0</v>
      </c>
      <c r="K22" s="11">
        <f t="shared" si="12"/>
        <v>0</v>
      </c>
      <c r="L22" s="11">
        <f t="shared" si="12"/>
        <v>0</v>
      </c>
      <c r="M22" s="11">
        <f aca="true" t="shared" si="13" ref="M22:U22">(M20-M21)*0.4</f>
        <v>0</v>
      </c>
      <c r="N22" s="11">
        <f t="shared" si="13"/>
        <v>0</v>
      </c>
      <c r="O22" s="11">
        <f t="shared" si="13"/>
        <v>0</v>
      </c>
      <c r="P22" s="11">
        <f t="shared" si="13"/>
        <v>0</v>
      </c>
      <c r="Q22" s="11">
        <f t="shared" si="13"/>
        <v>0</v>
      </c>
      <c r="R22" s="11">
        <f t="shared" si="13"/>
        <v>0</v>
      </c>
      <c r="S22" s="11">
        <f t="shared" si="13"/>
        <v>0</v>
      </c>
      <c r="T22" s="11">
        <f t="shared" si="13"/>
        <v>0</v>
      </c>
      <c r="U22" s="11">
        <f t="shared" si="13"/>
        <v>0</v>
      </c>
      <c r="V22" s="11">
        <f>(V20-V21)*0.4</f>
        <v>0</v>
      </c>
    </row>
    <row r="25" ht="12.75">
      <c r="A25" s="32" t="s">
        <v>32</v>
      </c>
    </row>
    <row r="26" spans="1:28" ht="12.75">
      <c r="A26" s="7" t="s">
        <v>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2.75">
      <c r="A27" s="7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2.75">
      <c r="A28" s="7" t="s">
        <v>11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2.75">
      <c r="A29" s="7" t="s">
        <v>12</v>
      </c>
      <c r="B29" s="8">
        <f>+B27-B28</f>
        <v>0</v>
      </c>
      <c r="C29" s="8">
        <f>+C27-C28</f>
        <v>0</v>
      </c>
      <c r="D29" s="8">
        <f aca="true" t="shared" si="14" ref="D29:O29">+D27-D28</f>
        <v>0</v>
      </c>
      <c r="E29" s="8">
        <f t="shared" si="14"/>
        <v>0</v>
      </c>
      <c r="F29" s="8">
        <f t="shared" si="14"/>
        <v>0</v>
      </c>
      <c r="G29" s="8">
        <f t="shared" si="14"/>
        <v>0</v>
      </c>
      <c r="H29" s="8">
        <f t="shared" si="14"/>
        <v>0</v>
      </c>
      <c r="I29" s="8">
        <f t="shared" si="14"/>
        <v>0</v>
      </c>
      <c r="J29" s="8">
        <f t="shared" si="14"/>
        <v>0</v>
      </c>
      <c r="K29" s="8">
        <f t="shared" si="14"/>
        <v>0</v>
      </c>
      <c r="L29" s="8">
        <f t="shared" si="14"/>
        <v>0</v>
      </c>
      <c r="M29" s="8">
        <f t="shared" si="14"/>
        <v>0</v>
      </c>
      <c r="N29" s="8">
        <f t="shared" si="14"/>
        <v>0</v>
      </c>
      <c r="O29" s="8">
        <f t="shared" si="14"/>
        <v>0</v>
      </c>
      <c r="P29" s="8">
        <f>+P27-P28</f>
        <v>0</v>
      </c>
      <c r="Q29" s="8">
        <f>+Q27-Q28</f>
        <v>0</v>
      </c>
      <c r="R29" s="8">
        <f>+R27-R28</f>
        <v>0</v>
      </c>
      <c r="S29" s="8">
        <f>+S27-S28</f>
        <v>0</v>
      </c>
      <c r="T29" s="8">
        <f>+T27-T28</f>
        <v>0</v>
      </c>
      <c r="U29" s="8">
        <f aca="true" t="shared" si="15" ref="U29:AB29">+U27-U28</f>
        <v>0</v>
      </c>
      <c r="V29" s="8">
        <f t="shared" si="15"/>
        <v>0</v>
      </c>
      <c r="W29" s="8">
        <f t="shared" si="15"/>
        <v>0</v>
      </c>
      <c r="X29" s="8">
        <f t="shared" si="15"/>
        <v>0</v>
      </c>
      <c r="Y29" s="8">
        <f t="shared" si="15"/>
        <v>0</v>
      </c>
      <c r="Z29" s="8">
        <f t="shared" si="15"/>
        <v>0</v>
      </c>
      <c r="AA29" s="8">
        <f t="shared" si="15"/>
        <v>0</v>
      </c>
      <c r="AB29" s="8">
        <f t="shared" si="15"/>
        <v>0</v>
      </c>
    </row>
    <row r="30" spans="1:28" ht="12.75">
      <c r="A30" s="7" t="s">
        <v>13</v>
      </c>
      <c r="B30" s="9">
        <v>0.21041666666666667</v>
      </c>
      <c r="C30" s="9">
        <v>0.21041666666666667</v>
      </c>
      <c r="D30" s="9">
        <v>0.210416666666667</v>
      </c>
      <c r="E30" s="9">
        <v>0.210416666666667</v>
      </c>
      <c r="F30" s="9">
        <v>0.210416666666667</v>
      </c>
      <c r="G30" s="9">
        <v>0.210416666666667</v>
      </c>
      <c r="H30" s="9">
        <v>0.210416666666667</v>
      </c>
      <c r="I30" s="9">
        <v>0.210416666666667</v>
      </c>
      <c r="J30" s="9">
        <v>0.210416666666667</v>
      </c>
      <c r="K30" s="9">
        <v>0.210416666666667</v>
      </c>
      <c r="L30" s="9">
        <v>0.210416666666667</v>
      </c>
      <c r="M30" s="9">
        <v>0.210416666666667</v>
      </c>
      <c r="N30" s="9">
        <v>0.210416666666667</v>
      </c>
      <c r="O30" s="9">
        <v>0.210416666666667</v>
      </c>
      <c r="P30" s="9">
        <v>0.210416666666667</v>
      </c>
      <c r="Q30" s="9">
        <v>0.210416666666667</v>
      </c>
      <c r="R30" s="9">
        <v>0.210416666666667</v>
      </c>
      <c r="S30" s="9">
        <v>0.210416666666667</v>
      </c>
      <c r="T30" s="9">
        <v>0.210416666666667</v>
      </c>
      <c r="U30" s="9">
        <v>0.210416666666667</v>
      </c>
      <c r="V30" s="9">
        <v>0.210416666666667</v>
      </c>
      <c r="W30" s="9">
        <v>0.210416666666667</v>
      </c>
      <c r="X30" s="9">
        <v>0.210416666666667</v>
      </c>
      <c r="Y30" s="9">
        <v>0.210416666666667</v>
      </c>
      <c r="Z30" s="9">
        <v>0.210416666666667</v>
      </c>
      <c r="AA30" s="9">
        <v>0.210416666666667</v>
      </c>
      <c r="AB30" s="9">
        <v>0.210416666666667</v>
      </c>
    </row>
    <row r="31" spans="1:28" ht="12.75">
      <c r="A31" s="7" t="s">
        <v>14</v>
      </c>
      <c r="B31" s="10">
        <f>IF(B29&gt;B30,B29-B30,0)</f>
        <v>0</v>
      </c>
      <c r="C31" s="10">
        <f>IF(C29&gt;C30,C29-C30,0)</f>
        <v>0</v>
      </c>
      <c r="D31" s="10">
        <f aca="true" t="shared" si="16" ref="D31:O31">IF(D29&gt;D30,D29-D30,0)</f>
        <v>0</v>
      </c>
      <c r="E31" s="10">
        <f t="shared" si="16"/>
        <v>0</v>
      </c>
      <c r="F31" s="10">
        <f t="shared" si="16"/>
        <v>0</v>
      </c>
      <c r="G31" s="10">
        <f t="shared" si="16"/>
        <v>0</v>
      </c>
      <c r="H31" s="10">
        <f t="shared" si="16"/>
        <v>0</v>
      </c>
      <c r="I31" s="10">
        <f t="shared" si="16"/>
        <v>0</v>
      </c>
      <c r="J31" s="10">
        <f t="shared" si="16"/>
        <v>0</v>
      </c>
      <c r="K31" s="10">
        <f t="shared" si="16"/>
        <v>0</v>
      </c>
      <c r="L31" s="10">
        <f t="shared" si="16"/>
        <v>0</v>
      </c>
      <c r="M31" s="10">
        <f t="shared" si="16"/>
        <v>0</v>
      </c>
      <c r="N31" s="10">
        <f t="shared" si="16"/>
        <v>0</v>
      </c>
      <c r="O31" s="10">
        <f t="shared" si="16"/>
        <v>0</v>
      </c>
      <c r="P31" s="10">
        <f>IF(P29&gt;P30,P29-P30,0)</f>
        <v>0</v>
      </c>
      <c r="Q31" s="10">
        <f>IF(Q29&gt;Q30,Q29-Q30,0)</f>
        <v>0</v>
      </c>
      <c r="R31" s="10">
        <f>IF(R29&gt;R30,R29-R30,0)</f>
        <v>0</v>
      </c>
      <c r="S31" s="10">
        <f>IF(S29&gt;S30,S29-S30,0)</f>
        <v>0</v>
      </c>
      <c r="T31" s="10">
        <f>IF(T29&gt;T30,T29-T30,0)</f>
        <v>0</v>
      </c>
      <c r="U31" s="10">
        <f aca="true" t="shared" si="17" ref="U31:AB31">IF(U29&gt;U30,U29-U30,0)</f>
        <v>0</v>
      </c>
      <c r="V31" s="10">
        <f t="shared" si="17"/>
        <v>0</v>
      </c>
      <c r="W31" s="10">
        <f t="shared" si="17"/>
        <v>0</v>
      </c>
      <c r="X31" s="10">
        <f t="shared" si="17"/>
        <v>0</v>
      </c>
      <c r="Y31" s="10">
        <f t="shared" si="17"/>
        <v>0</v>
      </c>
      <c r="Z31" s="10">
        <f t="shared" si="17"/>
        <v>0</v>
      </c>
      <c r="AA31" s="10">
        <f t="shared" si="17"/>
        <v>0</v>
      </c>
      <c r="AB31" s="10">
        <f t="shared" si="17"/>
        <v>0</v>
      </c>
    </row>
    <row r="32" spans="1:28" ht="12.75">
      <c r="A32" s="7" t="s">
        <v>15</v>
      </c>
      <c r="B32" s="7">
        <f>+B31*1440</f>
        <v>0</v>
      </c>
      <c r="C32" s="7">
        <f>+C31*1440</f>
        <v>0</v>
      </c>
      <c r="D32" s="7">
        <f aca="true" t="shared" si="18" ref="D32:O32">+D31*1440</f>
        <v>0</v>
      </c>
      <c r="E32" s="7">
        <f t="shared" si="18"/>
        <v>0</v>
      </c>
      <c r="F32" s="7">
        <f t="shared" si="18"/>
        <v>0</v>
      </c>
      <c r="G32" s="7">
        <f t="shared" si="18"/>
        <v>0</v>
      </c>
      <c r="H32" s="7">
        <f t="shared" si="18"/>
        <v>0</v>
      </c>
      <c r="I32" s="7">
        <f t="shared" si="18"/>
        <v>0</v>
      </c>
      <c r="J32" s="7">
        <f t="shared" si="18"/>
        <v>0</v>
      </c>
      <c r="K32" s="7">
        <f t="shared" si="18"/>
        <v>0</v>
      </c>
      <c r="L32" s="7">
        <f t="shared" si="18"/>
        <v>0</v>
      </c>
      <c r="M32" s="7">
        <f t="shared" si="18"/>
        <v>0</v>
      </c>
      <c r="N32" s="7">
        <f t="shared" si="18"/>
        <v>0</v>
      </c>
      <c r="O32" s="7">
        <f t="shared" si="18"/>
        <v>0</v>
      </c>
      <c r="P32" s="7">
        <f>+P31*1440</f>
        <v>0</v>
      </c>
      <c r="Q32" s="7">
        <f>+Q31*1440</f>
        <v>0</v>
      </c>
      <c r="R32" s="7">
        <f>+R31*1440</f>
        <v>0</v>
      </c>
      <c r="S32" s="7">
        <f>+S31*1440</f>
        <v>0</v>
      </c>
      <c r="T32" s="7">
        <f>+T31*1440</f>
        <v>0</v>
      </c>
      <c r="U32" s="7">
        <f aca="true" t="shared" si="19" ref="U32:AB32">+U31*1440</f>
        <v>0</v>
      </c>
      <c r="V32" s="7">
        <f t="shared" si="19"/>
        <v>0</v>
      </c>
      <c r="W32" s="7">
        <f t="shared" si="19"/>
        <v>0</v>
      </c>
      <c r="X32" s="7">
        <f t="shared" si="19"/>
        <v>0</v>
      </c>
      <c r="Y32" s="7">
        <f t="shared" si="19"/>
        <v>0</v>
      </c>
      <c r="Z32" s="7">
        <f t="shared" si="19"/>
        <v>0</v>
      </c>
      <c r="AA32" s="7">
        <f t="shared" si="19"/>
        <v>0</v>
      </c>
      <c r="AB32" s="7">
        <f t="shared" si="19"/>
        <v>0</v>
      </c>
    </row>
    <row r="33" spans="1:28" ht="12.75">
      <c r="A33" s="7" t="s">
        <v>17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2.75">
      <c r="A34" s="7" t="s">
        <v>16</v>
      </c>
      <c r="B34" s="11">
        <f>(B32-B33)*0.4</f>
        <v>0</v>
      </c>
      <c r="C34" s="11">
        <f>(C32-C33)*0.4</f>
        <v>0</v>
      </c>
      <c r="D34" s="11">
        <f aca="true" t="shared" si="20" ref="D34:O34">(D32-D33)*0.4</f>
        <v>0</v>
      </c>
      <c r="E34" s="11">
        <f t="shared" si="20"/>
        <v>0</v>
      </c>
      <c r="F34" s="11">
        <f t="shared" si="20"/>
        <v>0</v>
      </c>
      <c r="G34" s="11">
        <f t="shared" si="20"/>
        <v>0</v>
      </c>
      <c r="H34" s="11">
        <f t="shared" si="20"/>
        <v>0</v>
      </c>
      <c r="I34" s="11">
        <f t="shared" si="20"/>
        <v>0</v>
      </c>
      <c r="J34" s="11">
        <f t="shared" si="20"/>
        <v>0</v>
      </c>
      <c r="K34" s="11">
        <f t="shared" si="20"/>
        <v>0</v>
      </c>
      <c r="L34" s="11">
        <f t="shared" si="20"/>
        <v>0</v>
      </c>
      <c r="M34" s="11">
        <f t="shared" si="20"/>
        <v>0</v>
      </c>
      <c r="N34" s="11">
        <f t="shared" si="20"/>
        <v>0</v>
      </c>
      <c r="O34" s="11">
        <f t="shared" si="20"/>
        <v>0</v>
      </c>
      <c r="P34" s="11">
        <f>(P32-P33)*0.4</f>
        <v>0</v>
      </c>
      <c r="Q34" s="11">
        <f>(Q32-Q33)*0.4</f>
        <v>0</v>
      </c>
      <c r="R34" s="11">
        <f>(R32-R33)*0.4</f>
        <v>0</v>
      </c>
      <c r="S34" s="11">
        <f>(S32-S33)*0.4</f>
        <v>0</v>
      </c>
      <c r="T34" s="11">
        <f>(T32-T33)*0.4</f>
        <v>0</v>
      </c>
      <c r="U34" s="11">
        <f aca="true" t="shared" si="21" ref="U34:AB34">(U32-U33)*0.4</f>
        <v>0</v>
      </c>
      <c r="V34" s="11">
        <f t="shared" si="21"/>
        <v>0</v>
      </c>
      <c r="W34" s="11">
        <f t="shared" si="21"/>
        <v>0</v>
      </c>
      <c r="X34" s="11">
        <f t="shared" si="21"/>
        <v>0</v>
      </c>
      <c r="Y34" s="11">
        <f t="shared" si="21"/>
        <v>0</v>
      </c>
      <c r="Z34" s="11">
        <f t="shared" si="21"/>
        <v>0</v>
      </c>
      <c r="AA34" s="11">
        <f t="shared" si="21"/>
        <v>0</v>
      </c>
      <c r="AB34" s="11">
        <f t="shared" si="21"/>
        <v>0</v>
      </c>
    </row>
    <row r="37" ht="12.75">
      <c r="A37" s="32" t="s">
        <v>33</v>
      </c>
    </row>
    <row r="38" spans="1:28" ht="12.75">
      <c r="A38" s="7" t="s">
        <v>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2.75">
      <c r="A39" s="7" t="s">
        <v>10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2.75">
      <c r="A40" s="7" t="s">
        <v>11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2.75">
      <c r="A41" s="7" t="s">
        <v>12</v>
      </c>
      <c r="B41" s="8">
        <f aca="true" t="shared" si="22" ref="B41:Q41">+B39-B40</f>
        <v>0</v>
      </c>
      <c r="C41" s="8">
        <f t="shared" si="22"/>
        <v>0</v>
      </c>
      <c r="D41" s="8">
        <f t="shared" si="22"/>
        <v>0</v>
      </c>
      <c r="E41" s="8">
        <f t="shared" si="22"/>
        <v>0</v>
      </c>
      <c r="F41" s="8">
        <f t="shared" si="22"/>
        <v>0</v>
      </c>
      <c r="G41" s="8">
        <f t="shared" si="22"/>
        <v>0</v>
      </c>
      <c r="H41" s="8">
        <f t="shared" si="22"/>
        <v>0</v>
      </c>
      <c r="I41" s="8">
        <f t="shared" si="22"/>
        <v>0</v>
      </c>
      <c r="J41" s="8">
        <f t="shared" si="22"/>
        <v>0</v>
      </c>
      <c r="K41" s="8">
        <f t="shared" si="22"/>
        <v>0</v>
      </c>
      <c r="L41" s="8">
        <f t="shared" si="22"/>
        <v>0</v>
      </c>
      <c r="M41" s="8">
        <f t="shared" si="22"/>
        <v>0</v>
      </c>
      <c r="N41" s="8">
        <f t="shared" si="22"/>
        <v>0</v>
      </c>
      <c r="O41" s="8">
        <f t="shared" si="22"/>
        <v>0</v>
      </c>
      <c r="P41" s="8">
        <f t="shared" si="22"/>
        <v>0</v>
      </c>
      <c r="Q41" s="8">
        <f t="shared" si="22"/>
        <v>0</v>
      </c>
      <c r="R41" s="8">
        <f aca="true" t="shared" si="23" ref="R41:AB41">+R39-R40</f>
        <v>0</v>
      </c>
      <c r="S41" s="8">
        <f t="shared" si="23"/>
        <v>0</v>
      </c>
      <c r="T41" s="8">
        <f t="shared" si="23"/>
        <v>0</v>
      </c>
      <c r="U41" s="8">
        <f t="shared" si="23"/>
        <v>0</v>
      </c>
      <c r="V41" s="8">
        <f t="shared" si="23"/>
        <v>0</v>
      </c>
      <c r="W41" s="8">
        <f t="shared" si="23"/>
        <v>0</v>
      </c>
      <c r="X41" s="8">
        <f t="shared" si="23"/>
        <v>0</v>
      </c>
      <c r="Y41" s="8">
        <f t="shared" si="23"/>
        <v>0</v>
      </c>
      <c r="Z41" s="8">
        <f t="shared" si="23"/>
        <v>0</v>
      </c>
      <c r="AA41" s="8">
        <f t="shared" si="23"/>
        <v>0</v>
      </c>
      <c r="AB41" s="8">
        <f t="shared" si="23"/>
        <v>0</v>
      </c>
    </row>
    <row r="42" spans="1:28" ht="12.75">
      <c r="A42" s="7" t="s">
        <v>13</v>
      </c>
      <c r="B42" s="9">
        <v>0.23611111111111113</v>
      </c>
      <c r="C42" s="9">
        <v>0.23611111111111113</v>
      </c>
      <c r="D42" s="9">
        <v>0.23611111111111113</v>
      </c>
      <c r="E42" s="9">
        <v>0.23611111111111113</v>
      </c>
      <c r="F42" s="9">
        <v>0.23611111111111113</v>
      </c>
      <c r="G42" s="9">
        <v>0.23611111111111113</v>
      </c>
      <c r="H42" s="9">
        <v>0.23611111111111113</v>
      </c>
      <c r="I42" s="9">
        <v>0.23611111111111113</v>
      </c>
      <c r="J42" s="9">
        <v>0.23611111111111113</v>
      </c>
      <c r="K42" s="9">
        <v>0.23611111111111113</v>
      </c>
      <c r="L42" s="9">
        <v>0.23611111111111113</v>
      </c>
      <c r="M42" s="9">
        <v>0.23611111111111113</v>
      </c>
      <c r="N42" s="9">
        <v>0.23611111111111113</v>
      </c>
      <c r="O42" s="9">
        <v>0.23611111111111113</v>
      </c>
      <c r="P42" s="9">
        <v>0.23611111111111113</v>
      </c>
      <c r="Q42" s="9">
        <v>0.23611111111111113</v>
      </c>
      <c r="R42" s="9">
        <v>0.236111111111111</v>
      </c>
      <c r="S42" s="9">
        <v>0.236111111111111</v>
      </c>
      <c r="T42" s="9">
        <v>0.236111111111111</v>
      </c>
      <c r="U42" s="9">
        <v>0.236111111111111</v>
      </c>
      <c r="V42" s="9">
        <v>0.236111111111111</v>
      </c>
      <c r="W42" s="9">
        <v>0.236111111111111</v>
      </c>
      <c r="X42" s="9">
        <v>0.236111111111111</v>
      </c>
      <c r="Y42" s="9">
        <v>0.236111111111111</v>
      </c>
      <c r="Z42" s="9">
        <v>0.236111111111111</v>
      </c>
      <c r="AA42" s="9">
        <v>0.236111111111111</v>
      </c>
      <c r="AB42" s="9">
        <v>0.236111111111111</v>
      </c>
    </row>
    <row r="43" spans="1:28" ht="12.75">
      <c r="A43" s="7" t="s">
        <v>14</v>
      </c>
      <c r="B43" s="10">
        <f aca="true" t="shared" si="24" ref="B43:Q43">IF(B41&gt;B42,B41-B42,0)</f>
        <v>0</v>
      </c>
      <c r="C43" s="10">
        <f t="shared" si="24"/>
        <v>0</v>
      </c>
      <c r="D43" s="10">
        <f t="shared" si="24"/>
        <v>0</v>
      </c>
      <c r="E43" s="10">
        <f t="shared" si="24"/>
        <v>0</v>
      </c>
      <c r="F43" s="10">
        <f t="shared" si="24"/>
        <v>0</v>
      </c>
      <c r="G43" s="10">
        <f t="shared" si="24"/>
        <v>0</v>
      </c>
      <c r="H43" s="10">
        <f t="shared" si="24"/>
        <v>0</v>
      </c>
      <c r="I43" s="10">
        <f t="shared" si="24"/>
        <v>0</v>
      </c>
      <c r="J43" s="10">
        <f t="shared" si="24"/>
        <v>0</v>
      </c>
      <c r="K43" s="10">
        <f t="shared" si="24"/>
        <v>0</v>
      </c>
      <c r="L43" s="10">
        <f t="shared" si="24"/>
        <v>0</v>
      </c>
      <c r="M43" s="10">
        <f t="shared" si="24"/>
        <v>0</v>
      </c>
      <c r="N43" s="10">
        <f t="shared" si="24"/>
        <v>0</v>
      </c>
      <c r="O43" s="10">
        <f t="shared" si="24"/>
        <v>0</v>
      </c>
      <c r="P43" s="10">
        <f t="shared" si="24"/>
        <v>0</v>
      </c>
      <c r="Q43" s="10">
        <f t="shared" si="24"/>
        <v>0</v>
      </c>
      <c r="R43" s="10">
        <f aca="true" t="shared" si="25" ref="R43:AB43">IF(R41&gt;R42,R41-R42,0)</f>
        <v>0</v>
      </c>
      <c r="S43" s="10">
        <f t="shared" si="25"/>
        <v>0</v>
      </c>
      <c r="T43" s="10">
        <f t="shared" si="25"/>
        <v>0</v>
      </c>
      <c r="U43" s="10">
        <f t="shared" si="25"/>
        <v>0</v>
      </c>
      <c r="V43" s="10">
        <f t="shared" si="25"/>
        <v>0</v>
      </c>
      <c r="W43" s="10">
        <f t="shared" si="25"/>
        <v>0</v>
      </c>
      <c r="X43" s="10">
        <f t="shared" si="25"/>
        <v>0</v>
      </c>
      <c r="Y43" s="10">
        <f t="shared" si="25"/>
        <v>0</v>
      </c>
      <c r="Z43" s="10">
        <f t="shared" si="25"/>
        <v>0</v>
      </c>
      <c r="AA43" s="10">
        <f t="shared" si="25"/>
        <v>0</v>
      </c>
      <c r="AB43" s="10">
        <f t="shared" si="25"/>
        <v>0</v>
      </c>
    </row>
    <row r="44" spans="1:28" ht="12.75">
      <c r="A44" s="7" t="s">
        <v>15</v>
      </c>
      <c r="B44" s="7">
        <f aca="true" t="shared" si="26" ref="B44:Q44">+B43*1440</f>
        <v>0</v>
      </c>
      <c r="C44" s="7">
        <f t="shared" si="26"/>
        <v>0</v>
      </c>
      <c r="D44" s="7">
        <f t="shared" si="26"/>
        <v>0</v>
      </c>
      <c r="E44" s="7">
        <f t="shared" si="26"/>
        <v>0</v>
      </c>
      <c r="F44" s="7">
        <f t="shared" si="26"/>
        <v>0</v>
      </c>
      <c r="G44" s="7">
        <f t="shared" si="26"/>
        <v>0</v>
      </c>
      <c r="H44" s="7">
        <f t="shared" si="26"/>
        <v>0</v>
      </c>
      <c r="I44" s="7">
        <f t="shared" si="26"/>
        <v>0</v>
      </c>
      <c r="J44" s="7">
        <f t="shared" si="26"/>
        <v>0</v>
      </c>
      <c r="K44" s="7">
        <f t="shared" si="26"/>
        <v>0</v>
      </c>
      <c r="L44" s="7">
        <f t="shared" si="26"/>
        <v>0</v>
      </c>
      <c r="M44" s="7">
        <f t="shared" si="26"/>
        <v>0</v>
      </c>
      <c r="N44" s="7">
        <f t="shared" si="26"/>
        <v>0</v>
      </c>
      <c r="O44" s="7">
        <f t="shared" si="26"/>
        <v>0</v>
      </c>
      <c r="P44" s="7">
        <f t="shared" si="26"/>
        <v>0</v>
      </c>
      <c r="Q44" s="7">
        <f t="shared" si="26"/>
        <v>0</v>
      </c>
      <c r="R44" s="7">
        <f aca="true" t="shared" si="27" ref="R44:AB44">+R43*1440</f>
        <v>0</v>
      </c>
      <c r="S44" s="7">
        <f t="shared" si="27"/>
        <v>0</v>
      </c>
      <c r="T44" s="7">
        <f t="shared" si="27"/>
        <v>0</v>
      </c>
      <c r="U44" s="7">
        <f t="shared" si="27"/>
        <v>0</v>
      </c>
      <c r="V44" s="7">
        <f t="shared" si="27"/>
        <v>0</v>
      </c>
      <c r="W44" s="7">
        <f t="shared" si="27"/>
        <v>0</v>
      </c>
      <c r="X44" s="7">
        <f t="shared" si="27"/>
        <v>0</v>
      </c>
      <c r="Y44" s="7">
        <f t="shared" si="27"/>
        <v>0</v>
      </c>
      <c r="Z44" s="7">
        <f t="shared" si="27"/>
        <v>0</v>
      </c>
      <c r="AA44" s="7">
        <f t="shared" si="27"/>
        <v>0</v>
      </c>
      <c r="AB44" s="7">
        <f t="shared" si="27"/>
        <v>0</v>
      </c>
    </row>
    <row r="45" spans="1:28" ht="12.75">
      <c r="A45" s="7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2.75">
      <c r="A46" s="7" t="s">
        <v>16</v>
      </c>
      <c r="B46" s="11">
        <f aca="true" t="shared" si="28" ref="B46:Q46">(B44-B45)*0.4</f>
        <v>0</v>
      </c>
      <c r="C46" s="11">
        <f t="shared" si="28"/>
        <v>0</v>
      </c>
      <c r="D46" s="11">
        <f t="shared" si="28"/>
        <v>0</v>
      </c>
      <c r="E46" s="11">
        <f t="shared" si="28"/>
        <v>0</v>
      </c>
      <c r="F46" s="11">
        <f t="shared" si="28"/>
        <v>0</v>
      </c>
      <c r="G46" s="11">
        <f t="shared" si="28"/>
        <v>0</v>
      </c>
      <c r="H46" s="11">
        <f t="shared" si="28"/>
        <v>0</v>
      </c>
      <c r="I46" s="11">
        <f t="shared" si="28"/>
        <v>0</v>
      </c>
      <c r="J46" s="11">
        <f t="shared" si="28"/>
        <v>0</v>
      </c>
      <c r="K46" s="11">
        <f t="shared" si="28"/>
        <v>0</v>
      </c>
      <c r="L46" s="11">
        <f t="shared" si="28"/>
        <v>0</v>
      </c>
      <c r="M46" s="11">
        <f t="shared" si="28"/>
        <v>0</v>
      </c>
      <c r="N46" s="11">
        <f t="shared" si="28"/>
        <v>0</v>
      </c>
      <c r="O46" s="11">
        <f t="shared" si="28"/>
        <v>0</v>
      </c>
      <c r="P46" s="11">
        <f t="shared" si="28"/>
        <v>0</v>
      </c>
      <c r="Q46" s="11">
        <f t="shared" si="28"/>
        <v>0</v>
      </c>
      <c r="R46" s="11">
        <f aca="true" t="shared" si="29" ref="R46:AB46">(R44-R45)*0.4</f>
        <v>0</v>
      </c>
      <c r="S46" s="11">
        <f t="shared" si="29"/>
        <v>0</v>
      </c>
      <c r="T46" s="11">
        <f t="shared" si="29"/>
        <v>0</v>
      </c>
      <c r="U46" s="11">
        <f t="shared" si="29"/>
        <v>0</v>
      </c>
      <c r="V46" s="11">
        <f t="shared" si="29"/>
        <v>0</v>
      </c>
      <c r="W46" s="11">
        <f t="shared" si="29"/>
        <v>0</v>
      </c>
      <c r="X46" s="11">
        <f t="shared" si="29"/>
        <v>0</v>
      </c>
      <c r="Y46" s="11">
        <f t="shared" si="29"/>
        <v>0</v>
      </c>
      <c r="Z46" s="11">
        <f t="shared" si="29"/>
        <v>0</v>
      </c>
      <c r="AA46" s="11">
        <f t="shared" si="29"/>
        <v>0</v>
      </c>
      <c r="AB46" s="11">
        <f t="shared" si="29"/>
        <v>0</v>
      </c>
    </row>
    <row r="49" ht="12.75">
      <c r="A49" s="34" t="s">
        <v>34</v>
      </c>
    </row>
    <row r="50" spans="1:31" ht="12.75">
      <c r="A50" s="7" t="s">
        <v>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31" ht="12.75">
      <c r="A51" s="7" t="s">
        <v>10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>
      <c r="A52" s="7" t="s">
        <v>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>
      <c r="A53" s="7" t="s">
        <v>12</v>
      </c>
      <c r="B53" s="8">
        <f>+B51-B52</f>
        <v>0</v>
      </c>
      <c r="C53" s="8">
        <f>+C51-C52</f>
        <v>0</v>
      </c>
      <c r="D53" s="8">
        <f>+D51-D52</f>
        <v>0</v>
      </c>
      <c r="E53" s="8">
        <f aca="true" t="shared" si="30" ref="E53:AE53">+E51-E52</f>
        <v>0</v>
      </c>
      <c r="F53" s="8">
        <f t="shared" si="30"/>
        <v>0</v>
      </c>
      <c r="G53" s="8">
        <f t="shared" si="30"/>
        <v>0</v>
      </c>
      <c r="H53" s="8">
        <f t="shared" si="30"/>
        <v>0</v>
      </c>
      <c r="I53" s="8">
        <f t="shared" si="30"/>
        <v>0</v>
      </c>
      <c r="J53" s="8">
        <f t="shared" si="30"/>
        <v>0</v>
      </c>
      <c r="K53" s="8">
        <f t="shared" si="30"/>
        <v>0</v>
      </c>
      <c r="L53" s="8">
        <f t="shared" si="30"/>
        <v>0</v>
      </c>
      <c r="M53" s="8">
        <f t="shared" si="30"/>
        <v>0</v>
      </c>
      <c r="N53" s="8">
        <f t="shared" si="30"/>
        <v>0</v>
      </c>
      <c r="O53" s="8">
        <f t="shared" si="30"/>
        <v>0</v>
      </c>
      <c r="P53" s="8">
        <f t="shared" si="30"/>
        <v>0</v>
      </c>
      <c r="Q53" s="8">
        <f t="shared" si="30"/>
        <v>0</v>
      </c>
      <c r="R53" s="8">
        <f t="shared" si="30"/>
        <v>0</v>
      </c>
      <c r="S53" s="8">
        <f t="shared" si="30"/>
        <v>0</v>
      </c>
      <c r="T53" s="8">
        <f t="shared" si="30"/>
        <v>0</v>
      </c>
      <c r="U53" s="8">
        <f t="shared" si="30"/>
        <v>0</v>
      </c>
      <c r="V53" s="8">
        <f t="shared" si="30"/>
        <v>0</v>
      </c>
      <c r="W53" s="8">
        <f t="shared" si="30"/>
        <v>0</v>
      </c>
      <c r="X53" s="8">
        <f t="shared" si="30"/>
        <v>0</v>
      </c>
      <c r="Y53" s="8">
        <f t="shared" si="30"/>
        <v>0</v>
      </c>
      <c r="Z53" s="8">
        <f t="shared" si="30"/>
        <v>0</v>
      </c>
      <c r="AA53" s="8">
        <f t="shared" si="30"/>
        <v>0</v>
      </c>
      <c r="AB53" s="8">
        <f t="shared" si="30"/>
        <v>0</v>
      </c>
      <c r="AC53" s="8">
        <f t="shared" si="30"/>
        <v>0</v>
      </c>
      <c r="AD53" s="8">
        <f t="shared" si="30"/>
        <v>0</v>
      </c>
      <c r="AE53" s="8">
        <f t="shared" si="30"/>
        <v>0</v>
      </c>
    </row>
    <row r="54" spans="1:31" ht="12.75">
      <c r="A54" s="7" t="s">
        <v>13</v>
      </c>
      <c r="B54" s="9">
        <v>0.23611111111111113</v>
      </c>
      <c r="C54" s="9">
        <v>0.23611111111111113</v>
      </c>
      <c r="D54" s="9">
        <v>0.23611111111111113</v>
      </c>
      <c r="E54" s="9">
        <v>0.236111111111111</v>
      </c>
      <c r="F54" s="9">
        <v>0.236111111111111</v>
      </c>
      <c r="G54" s="9">
        <v>0.236111111111111</v>
      </c>
      <c r="H54" s="9">
        <v>0.236111111111111</v>
      </c>
      <c r="I54" s="9">
        <v>0.236111111111111</v>
      </c>
      <c r="J54" s="9">
        <v>0.236111111111111</v>
      </c>
      <c r="K54" s="9">
        <v>0.236111111111111</v>
      </c>
      <c r="L54" s="9">
        <v>0.236111111111111</v>
      </c>
      <c r="M54" s="9">
        <v>0.236111111111111</v>
      </c>
      <c r="N54" s="9">
        <v>0.236111111111111</v>
      </c>
      <c r="O54" s="9">
        <v>0.236111111111111</v>
      </c>
      <c r="P54" s="9">
        <v>0.236111111111111</v>
      </c>
      <c r="Q54" s="9">
        <v>0.236111111111111</v>
      </c>
      <c r="R54" s="9">
        <v>0.236111111111111</v>
      </c>
      <c r="S54" s="9">
        <v>0.236111111111111</v>
      </c>
      <c r="T54" s="9">
        <v>0.236111111111111</v>
      </c>
      <c r="U54" s="9">
        <v>0.236111111111111</v>
      </c>
      <c r="V54" s="9">
        <v>0.236111111111111</v>
      </c>
      <c r="W54" s="9">
        <v>0.236111111111111</v>
      </c>
      <c r="X54" s="9">
        <v>0.236111111111111</v>
      </c>
      <c r="Y54" s="9">
        <v>0.236111111111111</v>
      </c>
      <c r="Z54" s="9">
        <v>0.236111111111111</v>
      </c>
      <c r="AA54" s="9">
        <v>0.236111111111111</v>
      </c>
      <c r="AB54" s="9">
        <v>0.236111111111111</v>
      </c>
      <c r="AC54" s="9">
        <v>0.236111111111111</v>
      </c>
      <c r="AD54" s="9">
        <v>0.236111111111111</v>
      </c>
      <c r="AE54" s="9">
        <v>0.236111111111111</v>
      </c>
    </row>
    <row r="55" spans="1:31" ht="12.75">
      <c r="A55" s="7" t="s">
        <v>14</v>
      </c>
      <c r="B55" s="10">
        <f>IF(B53&gt;B54,B53-B54,0)</f>
        <v>0</v>
      </c>
      <c r="C55" s="10">
        <f>IF(C53&gt;C54,C53-C54,0)</f>
        <v>0</v>
      </c>
      <c r="D55" s="10">
        <f>IF(D53&gt;D54,D53-D54,0)</f>
        <v>0</v>
      </c>
      <c r="E55" s="10">
        <f aca="true" t="shared" si="31" ref="E55:AE55">IF(E53&gt;E54,E53-E54,0)</f>
        <v>0</v>
      </c>
      <c r="F55" s="10">
        <f t="shared" si="31"/>
        <v>0</v>
      </c>
      <c r="G55" s="10">
        <f t="shared" si="31"/>
        <v>0</v>
      </c>
      <c r="H55" s="10">
        <f t="shared" si="31"/>
        <v>0</v>
      </c>
      <c r="I55" s="10">
        <f t="shared" si="31"/>
        <v>0</v>
      </c>
      <c r="J55" s="10">
        <f t="shared" si="31"/>
        <v>0</v>
      </c>
      <c r="K55" s="10">
        <f t="shared" si="31"/>
        <v>0</v>
      </c>
      <c r="L55" s="10">
        <f t="shared" si="31"/>
        <v>0</v>
      </c>
      <c r="M55" s="10">
        <f t="shared" si="31"/>
        <v>0</v>
      </c>
      <c r="N55" s="10">
        <f t="shared" si="31"/>
        <v>0</v>
      </c>
      <c r="O55" s="10">
        <f t="shared" si="31"/>
        <v>0</v>
      </c>
      <c r="P55" s="10">
        <f t="shared" si="31"/>
        <v>0</v>
      </c>
      <c r="Q55" s="10">
        <f t="shared" si="31"/>
        <v>0</v>
      </c>
      <c r="R55" s="10">
        <f t="shared" si="31"/>
        <v>0</v>
      </c>
      <c r="S55" s="10">
        <f t="shared" si="31"/>
        <v>0</v>
      </c>
      <c r="T55" s="10">
        <f t="shared" si="31"/>
        <v>0</v>
      </c>
      <c r="U55" s="10">
        <f t="shared" si="31"/>
        <v>0</v>
      </c>
      <c r="V55" s="10">
        <f t="shared" si="31"/>
        <v>0</v>
      </c>
      <c r="W55" s="10">
        <f t="shared" si="31"/>
        <v>0</v>
      </c>
      <c r="X55" s="10">
        <f t="shared" si="31"/>
        <v>0</v>
      </c>
      <c r="Y55" s="10">
        <f t="shared" si="31"/>
        <v>0</v>
      </c>
      <c r="Z55" s="10">
        <f t="shared" si="31"/>
        <v>0</v>
      </c>
      <c r="AA55" s="10">
        <f t="shared" si="31"/>
        <v>0</v>
      </c>
      <c r="AB55" s="10">
        <f t="shared" si="31"/>
        <v>0</v>
      </c>
      <c r="AC55" s="10">
        <f t="shared" si="31"/>
        <v>0</v>
      </c>
      <c r="AD55" s="10">
        <f t="shared" si="31"/>
        <v>0</v>
      </c>
      <c r="AE55" s="10">
        <f t="shared" si="31"/>
        <v>0</v>
      </c>
    </row>
    <row r="56" spans="1:31" ht="12.75">
      <c r="A56" s="7" t="s">
        <v>15</v>
      </c>
      <c r="B56" s="7">
        <f>+B55*1440</f>
        <v>0</v>
      </c>
      <c r="C56" s="7">
        <f>+C55*1440</f>
        <v>0</v>
      </c>
      <c r="D56" s="7">
        <f>+D55*1440</f>
        <v>0</v>
      </c>
      <c r="E56" s="7">
        <f aca="true" t="shared" si="32" ref="E56:AE56">+E55*1440</f>
        <v>0</v>
      </c>
      <c r="F56" s="7">
        <f t="shared" si="32"/>
        <v>0</v>
      </c>
      <c r="G56" s="7">
        <f t="shared" si="32"/>
        <v>0</v>
      </c>
      <c r="H56" s="7">
        <f t="shared" si="32"/>
        <v>0</v>
      </c>
      <c r="I56" s="7">
        <f t="shared" si="32"/>
        <v>0</v>
      </c>
      <c r="J56" s="7">
        <f t="shared" si="32"/>
        <v>0</v>
      </c>
      <c r="K56" s="7">
        <f t="shared" si="32"/>
        <v>0</v>
      </c>
      <c r="L56" s="7">
        <f t="shared" si="32"/>
        <v>0</v>
      </c>
      <c r="M56" s="7">
        <f t="shared" si="32"/>
        <v>0</v>
      </c>
      <c r="N56" s="7">
        <f t="shared" si="32"/>
        <v>0</v>
      </c>
      <c r="O56" s="7">
        <f t="shared" si="32"/>
        <v>0</v>
      </c>
      <c r="P56" s="7">
        <f t="shared" si="32"/>
        <v>0</v>
      </c>
      <c r="Q56" s="7">
        <f t="shared" si="32"/>
        <v>0</v>
      </c>
      <c r="R56" s="7">
        <f t="shared" si="32"/>
        <v>0</v>
      </c>
      <c r="S56" s="7">
        <f t="shared" si="32"/>
        <v>0</v>
      </c>
      <c r="T56" s="7">
        <f t="shared" si="32"/>
        <v>0</v>
      </c>
      <c r="U56" s="7">
        <f t="shared" si="32"/>
        <v>0</v>
      </c>
      <c r="V56" s="7">
        <f t="shared" si="32"/>
        <v>0</v>
      </c>
      <c r="W56" s="7">
        <f t="shared" si="32"/>
        <v>0</v>
      </c>
      <c r="X56" s="7">
        <f t="shared" si="32"/>
        <v>0</v>
      </c>
      <c r="Y56" s="7">
        <f t="shared" si="32"/>
        <v>0</v>
      </c>
      <c r="Z56" s="7">
        <f t="shared" si="32"/>
        <v>0</v>
      </c>
      <c r="AA56" s="7">
        <f t="shared" si="32"/>
        <v>0</v>
      </c>
      <c r="AB56" s="7">
        <f t="shared" si="32"/>
        <v>0</v>
      </c>
      <c r="AC56" s="7">
        <f t="shared" si="32"/>
        <v>0</v>
      </c>
      <c r="AD56" s="7">
        <f t="shared" si="32"/>
        <v>0</v>
      </c>
      <c r="AE56" s="7">
        <f t="shared" si="32"/>
        <v>0</v>
      </c>
    </row>
    <row r="57" spans="1:31" ht="12.75">
      <c r="A57" s="7" t="s">
        <v>17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12.75">
      <c r="A58" s="7" t="s">
        <v>16</v>
      </c>
      <c r="B58" s="11">
        <f>(B56-B57)*0.4</f>
        <v>0</v>
      </c>
      <c r="C58" s="11">
        <f>(C56-C57)*0.4</f>
        <v>0</v>
      </c>
      <c r="D58" s="11">
        <f>(D56-D57)*0.4</f>
        <v>0</v>
      </c>
      <c r="E58" s="11">
        <f aca="true" t="shared" si="33" ref="E58:AE58">(E56-E57)*0.4</f>
        <v>0</v>
      </c>
      <c r="F58" s="11">
        <f t="shared" si="33"/>
        <v>0</v>
      </c>
      <c r="G58" s="11">
        <f t="shared" si="33"/>
        <v>0</v>
      </c>
      <c r="H58" s="11">
        <f t="shared" si="33"/>
        <v>0</v>
      </c>
      <c r="I58" s="11">
        <f t="shared" si="33"/>
        <v>0</v>
      </c>
      <c r="J58" s="11">
        <f t="shared" si="33"/>
        <v>0</v>
      </c>
      <c r="K58" s="11">
        <f t="shared" si="33"/>
        <v>0</v>
      </c>
      <c r="L58" s="11">
        <f t="shared" si="33"/>
        <v>0</v>
      </c>
      <c r="M58" s="11">
        <f t="shared" si="33"/>
        <v>0</v>
      </c>
      <c r="N58" s="11">
        <f t="shared" si="33"/>
        <v>0</v>
      </c>
      <c r="O58" s="11">
        <f t="shared" si="33"/>
        <v>0</v>
      </c>
      <c r="P58" s="11">
        <f t="shared" si="33"/>
        <v>0</v>
      </c>
      <c r="Q58" s="11">
        <f t="shared" si="33"/>
        <v>0</v>
      </c>
      <c r="R58" s="11">
        <f t="shared" si="33"/>
        <v>0</v>
      </c>
      <c r="S58" s="11">
        <f t="shared" si="33"/>
        <v>0</v>
      </c>
      <c r="T58" s="11">
        <f t="shared" si="33"/>
        <v>0</v>
      </c>
      <c r="U58" s="11">
        <f t="shared" si="33"/>
        <v>0</v>
      </c>
      <c r="V58" s="11">
        <f t="shared" si="33"/>
        <v>0</v>
      </c>
      <c r="W58" s="11">
        <f t="shared" si="33"/>
        <v>0</v>
      </c>
      <c r="X58" s="11">
        <f t="shared" si="33"/>
        <v>0</v>
      </c>
      <c r="Y58" s="11">
        <f t="shared" si="33"/>
        <v>0</v>
      </c>
      <c r="Z58" s="11">
        <f t="shared" si="33"/>
        <v>0</v>
      </c>
      <c r="AA58" s="11">
        <f t="shared" si="33"/>
        <v>0</v>
      </c>
      <c r="AB58" s="11">
        <f t="shared" si="33"/>
        <v>0</v>
      </c>
      <c r="AC58" s="11">
        <f t="shared" si="33"/>
        <v>0</v>
      </c>
      <c r="AD58" s="11">
        <f t="shared" si="33"/>
        <v>0</v>
      </c>
      <c r="AE58" s="11">
        <f t="shared" si="33"/>
        <v>0</v>
      </c>
    </row>
    <row r="59" spans="1:23" ht="12.75">
      <c r="A59" s="2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1" ht="12.75">
      <c r="A61" s="34" t="s">
        <v>35</v>
      </c>
    </row>
    <row r="62" spans="1:23" ht="12.75">
      <c r="A62" s="7" t="s">
        <v>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12.75">
      <c r="A63" s="7" t="s">
        <v>10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6"/>
      <c r="W63" s="26"/>
    </row>
    <row r="64" spans="1:23" ht="12.75">
      <c r="A64" s="7" t="s">
        <v>11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6"/>
      <c r="W64" s="26"/>
    </row>
    <row r="65" spans="1:23" ht="12.75">
      <c r="A65" s="7" t="s">
        <v>12</v>
      </c>
      <c r="B65" s="8">
        <f>+B63-B64</f>
        <v>0</v>
      </c>
      <c r="C65" s="8">
        <f>+C63-C64</f>
        <v>0</v>
      </c>
      <c r="D65" s="8">
        <f>+D63-D64</f>
        <v>0</v>
      </c>
      <c r="E65" s="8">
        <f aca="true" t="shared" si="34" ref="E65:U65">+E63-E64</f>
        <v>0</v>
      </c>
      <c r="F65" s="8">
        <f t="shared" si="34"/>
        <v>0</v>
      </c>
      <c r="G65" s="8">
        <f t="shared" si="34"/>
        <v>0</v>
      </c>
      <c r="H65" s="8">
        <f t="shared" si="34"/>
        <v>0</v>
      </c>
      <c r="I65" s="8">
        <f t="shared" si="34"/>
        <v>0</v>
      </c>
      <c r="J65" s="8">
        <f t="shared" si="34"/>
        <v>0</v>
      </c>
      <c r="K65" s="8">
        <f t="shared" si="34"/>
        <v>0</v>
      </c>
      <c r="L65" s="8">
        <f t="shared" si="34"/>
        <v>0</v>
      </c>
      <c r="M65" s="8">
        <f t="shared" si="34"/>
        <v>0</v>
      </c>
      <c r="N65" s="8">
        <f t="shared" si="34"/>
        <v>0</v>
      </c>
      <c r="O65" s="8">
        <f t="shared" si="34"/>
        <v>0</v>
      </c>
      <c r="P65" s="8">
        <f t="shared" si="34"/>
        <v>0</v>
      </c>
      <c r="Q65" s="8">
        <f t="shared" si="34"/>
        <v>0</v>
      </c>
      <c r="R65" s="8">
        <f t="shared" si="34"/>
        <v>0</v>
      </c>
      <c r="S65" s="8">
        <f t="shared" si="34"/>
        <v>0</v>
      </c>
      <c r="T65" s="8">
        <f t="shared" si="34"/>
        <v>0</v>
      </c>
      <c r="U65" s="8">
        <f t="shared" si="34"/>
        <v>0</v>
      </c>
      <c r="V65" s="23"/>
      <c r="W65" s="23"/>
    </row>
    <row r="66" spans="1:23" ht="12.75">
      <c r="A66" s="7" t="s">
        <v>13</v>
      </c>
      <c r="B66" s="9">
        <v>0.23611111111111113</v>
      </c>
      <c r="C66" s="9">
        <v>0.23611111111111113</v>
      </c>
      <c r="D66" s="9">
        <v>0.23611111111111113</v>
      </c>
      <c r="E66" s="9">
        <v>0.236111111111111</v>
      </c>
      <c r="F66" s="9">
        <v>0.236111111111111</v>
      </c>
      <c r="G66" s="9">
        <v>0.236111111111111</v>
      </c>
      <c r="H66" s="9">
        <v>0.236111111111111</v>
      </c>
      <c r="I66" s="9">
        <v>0.236111111111111</v>
      </c>
      <c r="J66" s="9">
        <v>0.236111111111111</v>
      </c>
      <c r="K66" s="9">
        <v>0.236111111111111</v>
      </c>
      <c r="L66" s="9">
        <v>0.236111111111111</v>
      </c>
      <c r="M66" s="9">
        <v>0.236111111111111</v>
      </c>
      <c r="N66" s="9">
        <v>0.236111111111111</v>
      </c>
      <c r="O66" s="9">
        <v>0.236111111111111</v>
      </c>
      <c r="P66" s="9">
        <v>0.236111111111111</v>
      </c>
      <c r="Q66" s="9">
        <v>0.236111111111111</v>
      </c>
      <c r="R66" s="9">
        <v>0.236111111111111</v>
      </c>
      <c r="S66" s="9">
        <v>0.236111111111111</v>
      </c>
      <c r="T66" s="9">
        <v>0.236111111111111</v>
      </c>
      <c r="U66" s="9">
        <v>0.236111111111111</v>
      </c>
      <c r="V66" s="23"/>
      <c r="W66" s="23"/>
    </row>
    <row r="67" spans="1:23" ht="12.75">
      <c r="A67" s="7" t="s">
        <v>14</v>
      </c>
      <c r="B67" s="10">
        <f>IF(B65&gt;B66,B65-B66,0)</f>
        <v>0</v>
      </c>
      <c r="C67" s="10">
        <f>IF(C65&gt;C66,C65-C66,0)</f>
        <v>0</v>
      </c>
      <c r="D67" s="10">
        <f>IF(D65&gt;D66,D65-D66,0)</f>
        <v>0</v>
      </c>
      <c r="E67" s="10">
        <f aca="true" t="shared" si="35" ref="E67:U67">IF(E65&gt;E66,E65-E66,0)</f>
        <v>0</v>
      </c>
      <c r="F67" s="10">
        <f t="shared" si="35"/>
        <v>0</v>
      </c>
      <c r="G67" s="10">
        <f t="shared" si="35"/>
        <v>0</v>
      </c>
      <c r="H67" s="10">
        <f t="shared" si="35"/>
        <v>0</v>
      </c>
      <c r="I67" s="10">
        <f t="shared" si="35"/>
        <v>0</v>
      </c>
      <c r="J67" s="10">
        <f t="shared" si="35"/>
        <v>0</v>
      </c>
      <c r="K67" s="10">
        <f t="shared" si="35"/>
        <v>0</v>
      </c>
      <c r="L67" s="10">
        <f t="shared" si="35"/>
        <v>0</v>
      </c>
      <c r="M67" s="10">
        <f t="shared" si="35"/>
        <v>0</v>
      </c>
      <c r="N67" s="10">
        <f t="shared" si="35"/>
        <v>0</v>
      </c>
      <c r="O67" s="10">
        <f t="shared" si="35"/>
        <v>0</v>
      </c>
      <c r="P67" s="10">
        <f t="shared" si="35"/>
        <v>0</v>
      </c>
      <c r="Q67" s="10">
        <f t="shared" si="35"/>
        <v>0</v>
      </c>
      <c r="R67" s="10">
        <f t="shared" si="35"/>
        <v>0</v>
      </c>
      <c r="S67" s="10">
        <f t="shared" si="35"/>
        <v>0</v>
      </c>
      <c r="T67" s="10">
        <f t="shared" si="35"/>
        <v>0</v>
      </c>
      <c r="U67" s="10">
        <f t="shared" si="35"/>
        <v>0</v>
      </c>
      <c r="V67" s="24"/>
      <c r="W67" s="24"/>
    </row>
    <row r="68" spans="1:23" ht="12.75">
      <c r="A68" s="7" t="s">
        <v>15</v>
      </c>
      <c r="B68" s="7">
        <f>+B67*1440</f>
        <v>0</v>
      </c>
      <c r="C68" s="7">
        <f>+C67*1440</f>
        <v>0</v>
      </c>
      <c r="D68" s="7">
        <f>+D67*1440</f>
        <v>0</v>
      </c>
      <c r="E68" s="7">
        <f aca="true" t="shared" si="36" ref="E68:U68">+E67*1440</f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0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22"/>
      <c r="W68" s="22"/>
    </row>
    <row r="69" spans="1:23" ht="12.75">
      <c r="A69" s="7" t="s">
        <v>17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22"/>
      <c r="W69" s="22"/>
    </row>
    <row r="70" spans="1:23" ht="12.75">
      <c r="A70" s="7" t="s">
        <v>16</v>
      </c>
      <c r="B70" s="11">
        <f>(B68-B69)*0.4</f>
        <v>0</v>
      </c>
      <c r="C70" s="11">
        <f>(C68-C69)*0.4</f>
        <v>0</v>
      </c>
      <c r="D70" s="11">
        <f>(D68-D69)*0.4</f>
        <v>0</v>
      </c>
      <c r="E70" s="11">
        <f aca="true" t="shared" si="37" ref="E70:U70">(E68-E69)*0.4</f>
        <v>0</v>
      </c>
      <c r="F70" s="11">
        <f t="shared" si="37"/>
        <v>0</v>
      </c>
      <c r="G70" s="11">
        <f t="shared" si="37"/>
        <v>0</v>
      </c>
      <c r="H70" s="11">
        <f t="shared" si="37"/>
        <v>0</v>
      </c>
      <c r="I70" s="11">
        <f t="shared" si="37"/>
        <v>0</v>
      </c>
      <c r="J70" s="11">
        <f t="shared" si="37"/>
        <v>0</v>
      </c>
      <c r="K70" s="11">
        <f t="shared" si="37"/>
        <v>0</v>
      </c>
      <c r="L70" s="11">
        <f t="shared" si="37"/>
        <v>0</v>
      </c>
      <c r="M70" s="11">
        <f t="shared" si="37"/>
        <v>0</v>
      </c>
      <c r="N70" s="11">
        <f t="shared" si="37"/>
        <v>0</v>
      </c>
      <c r="O70" s="11">
        <f t="shared" si="37"/>
        <v>0</v>
      </c>
      <c r="P70" s="11">
        <f t="shared" si="37"/>
        <v>0</v>
      </c>
      <c r="Q70" s="11">
        <f t="shared" si="37"/>
        <v>0</v>
      </c>
      <c r="R70" s="11">
        <f t="shared" si="37"/>
        <v>0</v>
      </c>
      <c r="S70" s="11">
        <f t="shared" si="37"/>
        <v>0</v>
      </c>
      <c r="T70" s="11">
        <f t="shared" si="37"/>
        <v>0</v>
      </c>
      <c r="U70" s="11">
        <f t="shared" si="37"/>
        <v>0</v>
      </c>
      <c r="V70" s="25"/>
      <c r="W70" s="25"/>
    </row>
    <row r="72" ht="12.75">
      <c r="A72" s="34" t="s">
        <v>36</v>
      </c>
    </row>
    <row r="73" spans="1:31" ht="12.75">
      <c r="A73" s="7" t="s">
        <v>9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ht="12.75">
      <c r="A74" s="7" t="s">
        <v>10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26"/>
      <c r="AB74" s="26"/>
      <c r="AC74" s="26"/>
      <c r="AD74" s="26"/>
      <c r="AE74" s="26"/>
    </row>
    <row r="75" spans="1:31" ht="12.75">
      <c r="A75" s="7" t="s">
        <v>11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26"/>
      <c r="AB75" s="26"/>
      <c r="AC75" s="26"/>
      <c r="AD75" s="26"/>
      <c r="AE75" s="26"/>
    </row>
    <row r="76" spans="1:31" ht="12.75">
      <c r="A76" s="7" t="s">
        <v>12</v>
      </c>
      <c r="B76" s="8">
        <f aca="true" t="shared" si="38" ref="B76:Z76">+B74-B75</f>
        <v>0</v>
      </c>
      <c r="C76" s="8">
        <f t="shared" si="38"/>
        <v>0</v>
      </c>
      <c r="D76" s="8">
        <f t="shared" si="38"/>
        <v>0</v>
      </c>
      <c r="E76" s="8">
        <f t="shared" si="38"/>
        <v>0</v>
      </c>
      <c r="F76" s="8">
        <f t="shared" si="38"/>
        <v>0</v>
      </c>
      <c r="G76" s="8">
        <f t="shared" si="38"/>
        <v>0</v>
      </c>
      <c r="H76" s="8">
        <f t="shared" si="38"/>
        <v>0</v>
      </c>
      <c r="I76" s="8">
        <f t="shared" si="38"/>
        <v>0</v>
      </c>
      <c r="J76" s="8">
        <f t="shared" si="38"/>
        <v>0</v>
      </c>
      <c r="K76" s="8">
        <f t="shared" si="38"/>
        <v>0</v>
      </c>
      <c r="L76" s="8">
        <f t="shared" si="38"/>
        <v>0</v>
      </c>
      <c r="M76" s="8">
        <f t="shared" si="38"/>
        <v>0</v>
      </c>
      <c r="N76" s="8">
        <f t="shared" si="38"/>
        <v>0</v>
      </c>
      <c r="O76" s="8">
        <f t="shared" si="38"/>
        <v>0</v>
      </c>
      <c r="P76" s="8">
        <f t="shared" si="38"/>
        <v>0</v>
      </c>
      <c r="Q76" s="8">
        <f t="shared" si="38"/>
        <v>0</v>
      </c>
      <c r="R76" s="8">
        <f t="shared" si="38"/>
        <v>0</v>
      </c>
      <c r="S76" s="8">
        <f t="shared" si="38"/>
        <v>0</v>
      </c>
      <c r="T76" s="8">
        <f t="shared" si="38"/>
        <v>0</v>
      </c>
      <c r="U76" s="8">
        <f t="shared" si="38"/>
        <v>0</v>
      </c>
      <c r="V76" s="8">
        <f t="shared" si="38"/>
        <v>0</v>
      </c>
      <c r="W76" s="8">
        <f t="shared" si="38"/>
        <v>0</v>
      </c>
      <c r="X76" s="8">
        <f t="shared" si="38"/>
        <v>0</v>
      </c>
      <c r="Y76" s="8">
        <f t="shared" si="38"/>
        <v>0</v>
      </c>
      <c r="Z76" s="8">
        <f t="shared" si="38"/>
        <v>0</v>
      </c>
      <c r="AA76" s="23"/>
      <c r="AB76" s="23"/>
      <c r="AC76" s="23"/>
      <c r="AD76" s="23"/>
      <c r="AE76" s="23"/>
    </row>
    <row r="77" spans="1:31" ht="12.75">
      <c r="A77" s="7" t="s">
        <v>13</v>
      </c>
      <c r="B77" s="9">
        <v>0.23611111111111113</v>
      </c>
      <c r="C77" s="9">
        <v>0.23611111111111113</v>
      </c>
      <c r="D77" s="9">
        <v>0.23611111111111113</v>
      </c>
      <c r="E77" s="9">
        <v>0.236111111111111</v>
      </c>
      <c r="F77" s="9">
        <v>0.236111111111111</v>
      </c>
      <c r="G77" s="9">
        <v>0.236111111111111</v>
      </c>
      <c r="H77" s="9">
        <v>0.236111111111111</v>
      </c>
      <c r="I77" s="9">
        <v>0.236111111111111</v>
      </c>
      <c r="J77" s="9">
        <v>0.236111111111111</v>
      </c>
      <c r="K77" s="9">
        <v>0.236111111111111</v>
      </c>
      <c r="L77" s="9">
        <v>0.236111111111111</v>
      </c>
      <c r="M77" s="9">
        <v>0.236111111111111</v>
      </c>
      <c r="N77" s="9">
        <v>0.236111111111111</v>
      </c>
      <c r="O77" s="9">
        <v>0.236111111111111</v>
      </c>
      <c r="P77" s="9">
        <v>0.236111111111111</v>
      </c>
      <c r="Q77" s="9">
        <v>0.236111111111111</v>
      </c>
      <c r="R77" s="9">
        <v>0.236111111111111</v>
      </c>
      <c r="S77" s="9">
        <v>0.236111111111111</v>
      </c>
      <c r="T77" s="9">
        <v>0.236111111111111</v>
      </c>
      <c r="U77" s="9">
        <v>0.236111111111111</v>
      </c>
      <c r="V77" s="9">
        <v>0.236111111111111</v>
      </c>
      <c r="W77" s="9">
        <v>0.236111111111111</v>
      </c>
      <c r="X77" s="9">
        <v>0.236111111111111</v>
      </c>
      <c r="Y77" s="9">
        <v>0.236111111111111</v>
      </c>
      <c r="Z77" s="9">
        <v>0.236111111111111</v>
      </c>
      <c r="AA77" s="23"/>
      <c r="AB77" s="23"/>
      <c r="AC77" s="23"/>
      <c r="AD77" s="23"/>
      <c r="AE77" s="23"/>
    </row>
    <row r="78" spans="1:31" ht="12.75">
      <c r="A78" s="7" t="s">
        <v>14</v>
      </c>
      <c r="B78" s="10">
        <f aca="true" t="shared" si="39" ref="B78:Z78">IF(B76&gt;B77,B76-B77,0)</f>
        <v>0</v>
      </c>
      <c r="C78" s="10">
        <f t="shared" si="39"/>
        <v>0</v>
      </c>
      <c r="D78" s="10">
        <f t="shared" si="39"/>
        <v>0</v>
      </c>
      <c r="E78" s="10">
        <f t="shared" si="39"/>
        <v>0</v>
      </c>
      <c r="F78" s="10">
        <f t="shared" si="39"/>
        <v>0</v>
      </c>
      <c r="G78" s="10">
        <f t="shared" si="39"/>
        <v>0</v>
      </c>
      <c r="H78" s="10">
        <f t="shared" si="39"/>
        <v>0</v>
      </c>
      <c r="I78" s="10">
        <f t="shared" si="39"/>
        <v>0</v>
      </c>
      <c r="J78" s="10">
        <f t="shared" si="39"/>
        <v>0</v>
      </c>
      <c r="K78" s="10">
        <f t="shared" si="39"/>
        <v>0</v>
      </c>
      <c r="L78" s="10">
        <f t="shared" si="39"/>
        <v>0</v>
      </c>
      <c r="M78" s="10">
        <f t="shared" si="39"/>
        <v>0</v>
      </c>
      <c r="N78" s="10">
        <f t="shared" si="39"/>
        <v>0</v>
      </c>
      <c r="O78" s="10">
        <f t="shared" si="39"/>
        <v>0</v>
      </c>
      <c r="P78" s="10">
        <f t="shared" si="39"/>
        <v>0</v>
      </c>
      <c r="Q78" s="10">
        <f t="shared" si="39"/>
        <v>0</v>
      </c>
      <c r="R78" s="10">
        <f t="shared" si="39"/>
        <v>0</v>
      </c>
      <c r="S78" s="10">
        <f t="shared" si="39"/>
        <v>0</v>
      </c>
      <c r="T78" s="10">
        <f t="shared" si="39"/>
        <v>0</v>
      </c>
      <c r="U78" s="10">
        <f t="shared" si="39"/>
        <v>0</v>
      </c>
      <c r="V78" s="10">
        <f t="shared" si="39"/>
        <v>0</v>
      </c>
      <c r="W78" s="10">
        <f t="shared" si="39"/>
        <v>0</v>
      </c>
      <c r="X78" s="10">
        <f t="shared" si="39"/>
        <v>0</v>
      </c>
      <c r="Y78" s="10">
        <f t="shared" si="39"/>
        <v>0</v>
      </c>
      <c r="Z78" s="10">
        <f t="shared" si="39"/>
        <v>0</v>
      </c>
      <c r="AA78" s="24"/>
      <c r="AB78" s="24"/>
      <c r="AC78" s="24"/>
      <c r="AD78" s="24"/>
      <c r="AE78" s="24"/>
    </row>
    <row r="79" spans="1:31" ht="12.75">
      <c r="A79" s="7" t="s">
        <v>15</v>
      </c>
      <c r="B79" s="7">
        <f aca="true" t="shared" si="40" ref="B79:Z79">+B78*1440</f>
        <v>0</v>
      </c>
      <c r="C79" s="7">
        <f t="shared" si="40"/>
        <v>0</v>
      </c>
      <c r="D79" s="7">
        <f t="shared" si="40"/>
        <v>0</v>
      </c>
      <c r="E79" s="7">
        <f t="shared" si="40"/>
        <v>0</v>
      </c>
      <c r="F79" s="7">
        <f t="shared" si="40"/>
        <v>0</v>
      </c>
      <c r="G79" s="7">
        <f t="shared" si="40"/>
        <v>0</v>
      </c>
      <c r="H79" s="7">
        <f t="shared" si="40"/>
        <v>0</v>
      </c>
      <c r="I79" s="7">
        <f t="shared" si="40"/>
        <v>0</v>
      </c>
      <c r="J79" s="7">
        <f t="shared" si="40"/>
        <v>0</v>
      </c>
      <c r="K79" s="7">
        <f t="shared" si="40"/>
        <v>0</v>
      </c>
      <c r="L79" s="7">
        <f t="shared" si="40"/>
        <v>0</v>
      </c>
      <c r="M79" s="7">
        <f t="shared" si="40"/>
        <v>0</v>
      </c>
      <c r="N79" s="7">
        <f t="shared" si="40"/>
        <v>0</v>
      </c>
      <c r="O79" s="7">
        <f t="shared" si="40"/>
        <v>0</v>
      </c>
      <c r="P79" s="7">
        <f t="shared" si="40"/>
        <v>0</v>
      </c>
      <c r="Q79" s="7">
        <f t="shared" si="40"/>
        <v>0</v>
      </c>
      <c r="R79" s="7">
        <f t="shared" si="40"/>
        <v>0</v>
      </c>
      <c r="S79" s="7">
        <f t="shared" si="40"/>
        <v>0</v>
      </c>
      <c r="T79" s="7">
        <f t="shared" si="40"/>
        <v>0</v>
      </c>
      <c r="U79" s="7">
        <f t="shared" si="40"/>
        <v>0</v>
      </c>
      <c r="V79" s="7">
        <f t="shared" si="40"/>
        <v>0</v>
      </c>
      <c r="W79" s="7">
        <f t="shared" si="40"/>
        <v>0</v>
      </c>
      <c r="X79" s="7">
        <f t="shared" si="40"/>
        <v>0</v>
      </c>
      <c r="Y79" s="7">
        <f t="shared" si="40"/>
        <v>0</v>
      </c>
      <c r="Z79" s="7">
        <f t="shared" si="40"/>
        <v>0</v>
      </c>
      <c r="AA79" s="22"/>
      <c r="AB79" s="22"/>
      <c r="AC79" s="22"/>
      <c r="AD79" s="22"/>
      <c r="AE79" s="22"/>
    </row>
    <row r="80" spans="1:31" ht="12.75">
      <c r="A80" s="7" t="s">
        <v>17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22"/>
      <c r="AB80" s="22"/>
      <c r="AC80" s="22"/>
      <c r="AD80" s="22"/>
      <c r="AE80" s="22"/>
    </row>
    <row r="81" spans="1:31" ht="12.75">
      <c r="A81" s="7" t="s">
        <v>16</v>
      </c>
      <c r="B81" s="11">
        <f aca="true" t="shared" si="41" ref="B81:Z81">(B79-B80)*0.4</f>
        <v>0</v>
      </c>
      <c r="C81" s="11">
        <f t="shared" si="41"/>
        <v>0</v>
      </c>
      <c r="D81" s="11">
        <f t="shared" si="41"/>
        <v>0</v>
      </c>
      <c r="E81" s="11">
        <f t="shared" si="41"/>
        <v>0</v>
      </c>
      <c r="F81" s="11">
        <f t="shared" si="41"/>
        <v>0</v>
      </c>
      <c r="G81" s="11">
        <f t="shared" si="41"/>
        <v>0</v>
      </c>
      <c r="H81" s="11">
        <f t="shared" si="41"/>
        <v>0</v>
      </c>
      <c r="I81" s="11">
        <f t="shared" si="41"/>
        <v>0</v>
      </c>
      <c r="J81" s="11">
        <f t="shared" si="41"/>
        <v>0</v>
      </c>
      <c r="K81" s="11">
        <f t="shared" si="41"/>
        <v>0</v>
      </c>
      <c r="L81" s="11">
        <f t="shared" si="41"/>
        <v>0</v>
      </c>
      <c r="M81" s="11">
        <f t="shared" si="41"/>
        <v>0</v>
      </c>
      <c r="N81" s="11">
        <f t="shared" si="41"/>
        <v>0</v>
      </c>
      <c r="O81" s="11">
        <f t="shared" si="41"/>
        <v>0</v>
      </c>
      <c r="P81" s="11">
        <f t="shared" si="41"/>
        <v>0</v>
      </c>
      <c r="Q81" s="11">
        <f t="shared" si="41"/>
        <v>0</v>
      </c>
      <c r="R81" s="11">
        <f t="shared" si="41"/>
        <v>0</v>
      </c>
      <c r="S81" s="11">
        <f t="shared" si="41"/>
        <v>0</v>
      </c>
      <c r="T81" s="11">
        <f t="shared" si="41"/>
        <v>0</v>
      </c>
      <c r="U81" s="11">
        <f t="shared" si="41"/>
        <v>0</v>
      </c>
      <c r="V81" s="11">
        <f t="shared" si="41"/>
        <v>0</v>
      </c>
      <c r="W81" s="11">
        <f t="shared" si="41"/>
        <v>0</v>
      </c>
      <c r="X81" s="11">
        <f t="shared" si="41"/>
        <v>0</v>
      </c>
      <c r="Y81" s="11">
        <f t="shared" si="41"/>
        <v>0</v>
      </c>
      <c r="Z81" s="11">
        <f t="shared" si="41"/>
        <v>0</v>
      </c>
      <c r="AA81" s="25"/>
      <c r="AB81" s="25"/>
      <c r="AC81" s="25"/>
      <c r="AD81" s="25"/>
      <c r="AE81" s="25"/>
    </row>
    <row r="82" spans="1:31" ht="12.75">
      <c r="A82" s="2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ht="12.75">
      <c r="A83" s="34" t="s">
        <v>37</v>
      </c>
    </row>
    <row r="84" spans="1:31" ht="12.75">
      <c r="A84" s="7" t="s">
        <v>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12.75">
      <c r="A85" s="7" t="s">
        <v>10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26"/>
      <c r="AB85" s="26"/>
      <c r="AC85" s="26"/>
      <c r="AD85" s="26"/>
      <c r="AE85" s="26"/>
    </row>
    <row r="86" spans="1:31" ht="12.75">
      <c r="A86" s="7" t="s">
        <v>11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26"/>
      <c r="AB86" s="26"/>
      <c r="AC86" s="26"/>
      <c r="AD86" s="26"/>
      <c r="AE86" s="26"/>
    </row>
    <row r="87" spans="1:31" ht="12.75">
      <c r="A87" s="7" t="s">
        <v>12</v>
      </c>
      <c r="B87" s="8">
        <f aca="true" t="shared" si="42" ref="B87:Z87">+B85-B86</f>
        <v>0</v>
      </c>
      <c r="C87" s="8">
        <f t="shared" si="42"/>
        <v>0</v>
      </c>
      <c r="D87" s="8">
        <f t="shared" si="42"/>
        <v>0</v>
      </c>
      <c r="E87" s="8">
        <f t="shared" si="42"/>
        <v>0</v>
      </c>
      <c r="F87" s="8">
        <f t="shared" si="42"/>
        <v>0</v>
      </c>
      <c r="G87" s="8">
        <f t="shared" si="42"/>
        <v>0</v>
      </c>
      <c r="H87" s="8">
        <f t="shared" si="42"/>
        <v>0</v>
      </c>
      <c r="I87" s="8">
        <f t="shared" si="42"/>
        <v>0</v>
      </c>
      <c r="J87" s="8">
        <f t="shared" si="42"/>
        <v>0</v>
      </c>
      <c r="K87" s="8">
        <f t="shared" si="42"/>
        <v>0</v>
      </c>
      <c r="L87" s="8">
        <f t="shared" si="42"/>
        <v>0</v>
      </c>
      <c r="M87" s="8">
        <f t="shared" si="42"/>
        <v>0</v>
      </c>
      <c r="N87" s="8">
        <f t="shared" si="42"/>
        <v>0</v>
      </c>
      <c r="O87" s="8">
        <f t="shared" si="42"/>
        <v>0</v>
      </c>
      <c r="P87" s="8">
        <f t="shared" si="42"/>
        <v>0</v>
      </c>
      <c r="Q87" s="8">
        <f t="shared" si="42"/>
        <v>0</v>
      </c>
      <c r="R87" s="8">
        <f t="shared" si="42"/>
        <v>0</v>
      </c>
      <c r="S87" s="8">
        <f t="shared" si="42"/>
        <v>0</v>
      </c>
      <c r="T87" s="8">
        <f t="shared" si="42"/>
        <v>0</v>
      </c>
      <c r="U87" s="8">
        <f t="shared" si="42"/>
        <v>0</v>
      </c>
      <c r="V87" s="8">
        <f t="shared" si="42"/>
        <v>0</v>
      </c>
      <c r="W87" s="8">
        <f t="shared" si="42"/>
        <v>0</v>
      </c>
      <c r="X87" s="8">
        <f t="shared" si="42"/>
        <v>0</v>
      </c>
      <c r="Y87" s="8">
        <f t="shared" si="42"/>
        <v>0</v>
      </c>
      <c r="Z87" s="8">
        <f t="shared" si="42"/>
        <v>0</v>
      </c>
      <c r="AA87" s="23"/>
      <c r="AB87" s="23"/>
      <c r="AC87" s="23"/>
      <c r="AD87" s="23"/>
      <c r="AE87" s="23"/>
    </row>
    <row r="88" spans="1:31" ht="12.75">
      <c r="A88" s="7" t="s">
        <v>13</v>
      </c>
      <c r="B88" s="9">
        <v>0.23611111111111113</v>
      </c>
      <c r="C88" s="9">
        <v>0.23611111111111113</v>
      </c>
      <c r="D88" s="9">
        <v>0.23611111111111113</v>
      </c>
      <c r="E88" s="9">
        <v>0.236111111111111</v>
      </c>
      <c r="F88" s="9">
        <v>0.236111111111111</v>
      </c>
      <c r="G88" s="9">
        <v>0.236111111111111</v>
      </c>
      <c r="H88" s="9">
        <v>0.236111111111111</v>
      </c>
      <c r="I88" s="9">
        <v>0.236111111111111</v>
      </c>
      <c r="J88" s="9">
        <v>0.236111111111111</v>
      </c>
      <c r="K88" s="9">
        <v>0.236111111111111</v>
      </c>
      <c r="L88" s="9">
        <v>0.236111111111111</v>
      </c>
      <c r="M88" s="9">
        <v>0.236111111111111</v>
      </c>
      <c r="N88" s="9">
        <v>0.236111111111111</v>
      </c>
      <c r="O88" s="9">
        <v>0.236111111111111</v>
      </c>
      <c r="P88" s="9">
        <v>0.236111111111111</v>
      </c>
      <c r="Q88" s="9">
        <v>0.236111111111111</v>
      </c>
      <c r="R88" s="9">
        <v>0.236111111111111</v>
      </c>
      <c r="S88" s="9">
        <v>0.236111111111111</v>
      </c>
      <c r="T88" s="9">
        <v>0.236111111111111</v>
      </c>
      <c r="U88" s="9">
        <v>0.236111111111111</v>
      </c>
      <c r="V88" s="9">
        <v>0.236111111111111</v>
      </c>
      <c r="W88" s="9">
        <v>0.236111111111111</v>
      </c>
      <c r="X88" s="9">
        <v>0.236111111111111</v>
      </c>
      <c r="Y88" s="9">
        <v>0.236111111111111</v>
      </c>
      <c r="Z88" s="9">
        <v>0.236111111111111</v>
      </c>
      <c r="AA88" s="23"/>
      <c r="AB88" s="23"/>
      <c r="AC88" s="23"/>
      <c r="AD88" s="23"/>
      <c r="AE88" s="23"/>
    </row>
    <row r="89" spans="1:31" ht="12.75">
      <c r="A89" s="7" t="s">
        <v>14</v>
      </c>
      <c r="B89" s="10">
        <f aca="true" t="shared" si="43" ref="B89:Z89">IF(B87&gt;B88,B87-B88,0)</f>
        <v>0</v>
      </c>
      <c r="C89" s="10">
        <f t="shared" si="43"/>
        <v>0</v>
      </c>
      <c r="D89" s="10">
        <f t="shared" si="43"/>
        <v>0</v>
      </c>
      <c r="E89" s="10">
        <f t="shared" si="43"/>
        <v>0</v>
      </c>
      <c r="F89" s="10">
        <f t="shared" si="43"/>
        <v>0</v>
      </c>
      <c r="G89" s="10">
        <f t="shared" si="43"/>
        <v>0</v>
      </c>
      <c r="H89" s="10">
        <f t="shared" si="43"/>
        <v>0</v>
      </c>
      <c r="I89" s="10">
        <f t="shared" si="43"/>
        <v>0</v>
      </c>
      <c r="J89" s="10">
        <f t="shared" si="43"/>
        <v>0</v>
      </c>
      <c r="K89" s="10">
        <f t="shared" si="43"/>
        <v>0</v>
      </c>
      <c r="L89" s="10">
        <f t="shared" si="43"/>
        <v>0</v>
      </c>
      <c r="M89" s="10">
        <f t="shared" si="43"/>
        <v>0</v>
      </c>
      <c r="N89" s="10">
        <f t="shared" si="43"/>
        <v>0</v>
      </c>
      <c r="O89" s="10">
        <f t="shared" si="43"/>
        <v>0</v>
      </c>
      <c r="P89" s="10">
        <f t="shared" si="43"/>
        <v>0</v>
      </c>
      <c r="Q89" s="10">
        <f t="shared" si="43"/>
        <v>0</v>
      </c>
      <c r="R89" s="10">
        <f t="shared" si="43"/>
        <v>0</v>
      </c>
      <c r="S89" s="10">
        <f t="shared" si="43"/>
        <v>0</v>
      </c>
      <c r="T89" s="10">
        <f t="shared" si="43"/>
        <v>0</v>
      </c>
      <c r="U89" s="10">
        <f t="shared" si="43"/>
        <v>0</v>
      </c>
      <c r="V89" s="10">
        <f t="shared" si="43"/>
        <v>0</v>
      </c>
      <c r="W89" s="10">
        <f t="shared" si="43"/>
        <v>0</v>
      </c>
      <c r="X89" s="10">
        <f t="shared" si="43"/>
        <v>0</v>
      </c>
      <c r="Y89" s="10">
        <f t="shared" si="43"/>
        <v>0</v>
      </c>
      <c r="Z89" s="10">
        <f t="shared" si="43"/>
        <v>0</v>
      </c>
      <c r="AA89" s="24"/>
      <c r="AB89" s="24"/>
      <c r="AC89" s="24"/>
      <c r="AD89" s="24"/>
      <c r="AE89" s="24"/>
    </row>
    <row r="90" spans="1:31" ht="12.75">
      <c r="A90" s="7" t="s">
        <v>15</v>
      </c>
      <c r="B90" s="7">
        <f aca="true" t="shared" si="44" ref="B90:Z90">+B89*1440</f>
        <v>0</v>
      </c>
      <c r="C90" s="7">
        <f t="shared" si="44"/>
        <v>0</v>
      </c>
      <c r="D90" s="7">
        <f t="shared" si="44"/>
        <v>0</v>
      </c>
      <c r="E90" s="7">
        <f t="shared" si="44"/>
        <v>0</v>
      </c>
      <c r="F90" s="7">
        <f t="shared" si="44"/>
        <v>0</v>
      </c>
      <c r="G90" s="7">
        <f t="shared" si="44"/>
        <v>0</v>
      </c>
      <c r="H90" s="7">
        <f t="shared" si="44"/>
        <v>0</v>
      </c>
      <c r="I90" s="7">
        <f t="shared" si="44"/>
        <v>0</v>
      </c>
      <c r="J90" s="7">
        <f t="shared" si="44"/>
        <v>0</v>
      </c>
      <c r="K90" s="7">
        <f t="shared" si="44"/>
        <v>0</v>
      </c>
      <c r="L90" s="7">
        <f t="shared" si="44"/>
        <v>0</v>
      </c>
      <c r="M90" s="7">
        <f t="shared" si="44"/>
        <v>0</v>
      </c>
      <c r="N90" s="7">
        <f t="shared" si="44"/>
        <v>0</v>
      </c>
      <c r="O90" s="7">
        <f t="shared" si="44"/>
        <v>0</v>
      </c>
      <c r="P90" s="7">
        <f t="shared" si="44"/>
        <v>0</v>
      </c>
      <c r="Q90" s="7">
        <f t="shared" si="44"/>
        <v>0</v>
      </c>
      <c r="R90" s="7">
        <f t="shared" si="44"/>
        <v>0</v>
      </c>
      <c r="S90" s="7">
        <f t="shared" si="44"/>
        <v>0</v>
      </c>
      <c r="T90" s="7">
        <f t="shared" si="44"/>
        <v>0</v>
      </c>
      <c r="U90" s="7">
        <f t="shared" si="44"/>
        <v>0</v>
      </c>
      <c r="V90" s="7">
        <f t="shared" si="44"/>
        <v>0</v>
      </c>
      <c r="W90" s="7">
        <f t="shared" si="44"/>
        <v>0</v>
      </c>
      <c r="X90" s="7">
        <f t="shared" si="44"/>
        <v>0</v>
      </c>
      <c r="Y90" s="7">
        <f t="shared" si="44"/>
        <v>0</v>
      </c>
      <c r="Z90" s="7">
        <f t="shared" si="44"/>
        <v>0</v>
      </c>
      <c r="AA90" s="22"/>
      <c r="AB90" s="22"/>
      <c r="AC90" s="22"/>
      <c r="AD90" s="22"/>
      <c r="AE90" s="22"/>
    </row>
    <row r="91" spans="1:31" ht="12.75">
      <c r="A91" s="7" t="s">
        <v>17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22"/>
      <c r="AB91" s="22"/>
      <c r="AC91" s="22"/>
      <c r="AD91" s="22"/>
      <c r="AE91" s="22"/>
    </row>
    <row r="92" spans="1:31" ht="12.75">
      <c r="A92" s="7" t="s">
        <v>16</v>
      </c>
      <c r="B92" s="11">
        <f aca="true" t="shared" si="45" ref="B92:Z92">(B90-B91)*0.4</f>
        <v>0</v>
      </c>
      <c r="C92" s="11">
        <f t="shared" si="45"/>
        <v>0</v>
      </c>
      <c r="D92" s="11">
        <f t="shared" si="45"/>
        <v>0</v>
      </c>
      <c r="E92" s="11">
        <f t="shared" si="45"/>
        <v>0</v>
      </c>
      <c r="F92" s="11">
        <f t="shared" si="45"/>
        <v>0</v>
      </c>
      <c r="G92" s="11">
        <f t="shared" si="45"/>
        <v>0</v>
      </c>
      <c r="H92" s="11">
        <f t="shared" si="45"/>
        <v>0</v>
      </c>
      <c r="I92" s="11">
        <f t="shared" si="45"/>
        <v>0</v>
      </c>
      <c r="J92" s="11">
        <f t="shared" si="45"/>
        <v>0</v>
      </c>
      <c r="K92" s="11">
        <f t="shared" si="45"/>
        <v>0</v>
      </c>
      <c r="L92" s="11">
        <f t="shared" si="45"/>
        <v>0</v>
      </c>
      <c r="M92" s="11">
        <f t="shared" si="45"/>
        <v>0</v>
      </c>
      <c r="N92" s="11">
        <f t="shared" si="45"/>
        <v>0</v>
      </c>
      <c r="O92" s="11">
        <f t="shared" si="45"/>
        <v>0</v>
      </c>
      <c r="P92" s="11">
        <f t="shared" si="45"/>
        <v>0</v>
      </c>
      <c r="Q92" s="11">
        <f t="shared" si="45"/>
        <v>0</v>
      </c>
      <c r="R92" s="11">
        <f t="shared" si="45"/>
        <v>0</v>
      </c>
      <c r="S92" s="11">
        <f t="shared" si="45"/>
        <v>0</v>
      </c>
      <c r="T92" s="11">
        <f t="shared" si="45"/>
        <v>0</v>
      </c>
      <c r="U92" s="11">
        <f t="shared" si="45"/>
        <v>0</v>
      </c>
      <c r="V92" s="11">
        <f t="shared" si="45"/>
        <v>0</v>
      </c>
      <c r="W92" s="11">
        <f t="shared" si="45"/>
        <v>0</v>
      </c>
      <c r="X92" s="11">
        <f t="shared" si="45"/>
        <v>0</v>
      </c>
      <c r="Y92" s="11">
        <f t="shared" si="45"/>
        <v>0</v>
      </c>
      <c r="Z92" s="11">
        <f t="shared" si="45"/>
        <v>0</v>
      </c>
      <c r="AA92" s="25"/>
      <c r="AB92" s="25"/>
      <c r="AC92" s="25"/>
      <c r="AD92" s="25"/>
      <c r="AE92" s="25"/>
    </row>
    <row r="93" spans="1:31" ht="12.75">
      <c r="A93" s="2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ht="12.75">
      <c r="A94" s="2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ht="12.75">
      <c r="A95" s="6" t="s">
        <v>23</v>
      </c>
    </row>
    <row r="96" spans="1:28" ht="12.75">
      <c r="A96" s="7" t="s">
        <v>9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</row>
    <row r="97" spans="1:28" ht="12.75">
      <c r="A97" s="7" t="s">
        <v>10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2.75">
      <c r="A98" s="7" t="s">
        <v>11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2.75">
      <c r="A99" s="7" t="s">
        <v>12</v>
      </c>
      <c r="B99" s="8">
        <f aca="true" t="shared" si="46" ref="B99:N99">+B97-B98</f>
        <v>0</v>
      </c>
      <c r="C99" s="8">
        <f t="shared" si="46"/>
        <v>0</v>
      </c>
      <c r="D99" s="8">
        <f t="shared" si="46"/>
        <v>0</v>
      </c>
      <c r="E99" s="8">
        <f t="shared" si="46"/>
        <v>0</v>
      </c>
      <c r="F99" s="8">
        <f t="shared" si="46"/>
        <v>0</v>
      </c>
      <c r="G99" s="8">
        <f t="shared" si="46"/>
        <v>0</v>
      </c>
      <c r="H99" s="8">
        <f t="shared" si="46"/>
        <v>0</v>
      </c>
      <c r="I99" s="8">
        <f t="shared" si="46"/>
        <v>0</v>
      </c>
      <c r="J99" s="8">
        <f t="shared" si="46"/>
        <v>0</v>
      </c>
      <c r="K99" s="8">
        <f t="shared" si="46"/>
        <v>0</v>
      </c>
      <c r="L99" s="8">
        <f t="shared" si="46"/>
        <v>0</v>
      </c>
      <c r="M99" s="8">
        <f t="shared" si="46"/>
        <v>0</v>
      </c>
      <c r="N99" s="8">
        <f t="shared" si="46"/>
        <v>0</v>
      </c>
      <c r="O99" s="8">
        <f aca="true" t="shared" si="47" ref="O99:AB99">+O97-O98</f>
        <v>0</v>
      </c>
      <c r="P99" s="8">
        <f t="shared" si="47"/>
        <v>0</v>
      </c>
      <c r="Q99" s="8">
        <f t="shared" si="47"/>
        <v>0</v>
      </c>
      <c r="R99" s="8">
        <f t="shared" si="47"/>
        <v>0</v>
      </c>
      <c r="S99" s="8">
        <f t="shared" si="47"/>
        <v>0</v>
      </c>
      <c r="T99" s="8">
        <f t="shared" si="47"/>
        <v>0</v>
      </c>
      <c r="U99" s="8">
        <f t="shared" si="47"/>
        <v>0</v>
      </c>
      <c r="V99" s="8">
        <f t="shared" si="47"/>
        <v>0</v>
      </c>
      <c r="W99" s="8">
        <f t="shared" si="47"/>
        <v>0</v>
      </c>
      <c r="X99" s="8">
        <f t="shared" si="47"/>
        <v>0</v>
      </c>
      <c r="Y99" s="8">
        <f t="shared" si="47"/>
        <v>0</v>
      </c>
      <c r="Z99" s="8">
        <f t="shared" si="47"/>
        <v>0</v>
      </c>
      <c r="AA99" s="8">
        <f t="shared" si="47"/>
        <v>0</v>
      </c>
      <c r="AB99" s="8">
        <f t="shared" si="47"/>
        <v>0</v>
      </c>
    </row>
    <row r="100" spans="1:28" ht="12.75">
      <c r="A100" s="7" t="s">
        <v>13</v>
      </c>
      <c r="B100" s="9">
        <v>0.24930555555555556</v>
      </c>
      <c r="C100" s="9">
        <v>0.24930555555555556</v>
      </c>
      <c r="D100" s="9">
        <v>0.24930555555555556</v>
      </c>
      <c r="E100" s="9">
        <v>0.24930555555555556</v>
      </c>
      <c r="F100" s="9">
        <v>0.24930555555555556</v>
      </c>
      <c r="G100" s="9">
        <v>0.24930555555555556</v>
      </c>
      <c r="H100" s="9">
        <v>0.24930555555555556</v>
      </c>
      <c r="I100" s="9">
        <v>0.24930555555555556</v>
      </c>
      <c r="J100" s="9">
        <v>0.24930555555555556</v>
      </c>
      <c r="K100" s="9">
        <v>0.24930555555555556</v>
      </c>
      <c r="L100" s="9">
        <v>0.24930555555555556</v>
      </c>
      <c r="M100" s="9">
        <v>0.24930555555555556</v>
      </c>
      <c r="N100" s="9">
        <v>0.24930555555555556</v>
      </c>
      <c r="O100" s="9">
        <v>0.249305555555556</v>
      </c>
      <c r="P100" s="9">
        <v>0.249305555555556</v>
      </c>
      <c r="Q100" s="9">
        <v>0.249305555555556</v>
      </c>
      <c r="R100" s="9">
        <v>0.249305555555556</v>
      </c>
      <c r="S100" s="9">
        <v>0.249305555555556</v>
      </c>
      <c r="T100" s="9">
        <v>0.249305555555556</v>
      </c>
      <c r="U100" s="9">
        <v>0.249305555555556</v>
      </c>
      <c r="V100" s="9">
        <v>0.249305555555556</v>
      </c>
      <c r="W100" s="9">
        <v>0.249305555555556</v>
      </c>
      <c r="X100" s="9">
        <v>0.249305555555556</v>
      </c>
      <c r="Y100" s="9">
        <v>0.249305555555556</v>
      </c>
      <c r="Z100" s="9">
        <v>0.249305555555556</v>
      </c>
      <c r="AA100" s="9">
        <v>0.249305555555556</v>
      </c>
      <c r="AB100" s="9">
        <v>0.249305555555556</v>
      </c>
    </row>
    <row r="101" spans="1:28" ht="12.75">
      <c r="A101" s="7" t="s">
        <v>14</v>
      </c>
      <c r="B101" s="10">
        <f aca="true" t="shared" si="48" ref="B101:N101">IF(B99&gt;B100,B99-B100,0)</f>
        <v>0</v>
      </c>
      <c r="C101" s="10">
        <f t="shared" si="48"/>
        <v>0</v>
      </c>
      <c r="D101" s="10">
        <f t="shared" si="48"/>
        <v>0</v>
      </c>
      <c r="E101" s="10">
        <f t="shared" si="48"/>
        <v>0</v>
      </c>
      <c r="F101" s="10">
        <f t="shared" si="48"/>
        <v>0</v>
      </c>
      <c r="G101" s="10">
        <f t="shared" si="48"/>
        <v>0</v>
      </c>
      <c r="H101" s="10">
        <f t="shared" si="48"/>
        <v>0</v>
      </c>
      <c r="I101" s="10">
        <f t="shared" si="48"/>
        <v>0</v>
      </c>
      <c r="J101" s="10">
        <f t="shared" si="48"/>
        <v>0</v>
      </c>
      <c r="K101" s="10">
        <f t="shared" si="48"/>
        <v>0</v>
      </c>
      <c r="L101" s="10">
        <f t="shared" si="48"/>
        <v>0</v>
      </c>
      <c r="M101" s="10">
        <f t="shared" si="48"/>
        <v>0</v>
      </c>
      <c r="N101" s="10">
        <f t="shared" si="48"/>
        <v>0</v>
      </c>
      <c r="O101" s="10">
        <f aca="true" t="shared" si="49" ref="O101:AB101">IF(O99&gt;O100,O99-O100,0)</f>
        <v>0</v>
      </c>
      <c r="P101" s="10">
        <f t="shared" si="49"/>
        <v>0</v>
      </c>
      <c r="Q101" s="10">
        <f t="shared" si="49"/>
        <v>0</v>
      </c>
      <c r="R101" s="10">
        <f t="shared" si="49"/>
        <v>0</v>
      </c>
      <c r="S101" s="10">
        <f t="shared" si="49"/>
        <v>0</v>
      </c>
      <c r="T101" s="10">
        <f t="shared" si="49"/>
        <v>0</v>
      </c>
      <c r="U101" s="10">
        <f t="shared" si="49"/>
        <v>0</v>
      </c>
      <c r="V101" s="10">
        <f t="shared" si="49"/>
        <v>0</v>
      </c>
      <c r="W101" s="10">
        <f t="shared" si="49"/>
        <v>0</v>
      </c>
      <c r="X101" s="10">
        <f t="shared" si="49"/>
        <v>0</v>
      </c>
      <c r="Y101" s="10">
        <f t="shared" si="49"/>
        <v>0</v>
      </c>
      <c r="Z101" s="10">
        <f t="shared" si="49"/>
        <v>0</v>
      </c>
      <c r="AA101" s="10">
        <f t="shared" si="49"/>
        <v>0</v>
      </c>
      <c r="AB101" s="10">
        <f t="shared" si="49"/>
        <v>0</v>
      </c>
    </row>
    <row r="102" spans="1:28" ht="12.75">
      <c r="A102" s="7" t="s">
        <v>15</v>
      </c>
      <c r="B102" s="7">
        <f aca="true" t="shared" si="50" ref="B102:N102">+B101*1440</f>
        <v>0</v>
      </c>
      <c r="C102" s="7">
        <f t="shared" si="50"/>
        <v>0</v>
      </c>
      <c r="D102" s="7">
        <f t="shared" si="50"/>
        <v>0</v>
      </c>
      <c r="E102" s="7">
        <f t="shared" si="50"/>
        <v>0</v>
      </c>
      <c r="F102" s="7">
        <f t="shared" si="50"/>
        <v>0</v>
      </c>
      <c r="G102" s="7">
        <f t="shared" si="50"/>
        <v>0</v>
      </c>
      <c r="H102" s="7">
        <f t="shared" si="50"/>
        <v>0</v>
      </c>
      <c r="I102" s="7">
        <f t="shared" si="50"/>
        <v>0</v>
      </c>
      <c r="J102" s="7">
        <f t="shared" si="50"/>
        <v>0</v>
      </c>
      <c r="K102" s="7">
        <f t="shared" si="50"/>
        <v>0</v>
      </c>
      <c r="L102" s="7">
        <f t="shared" si="50"/>
        <v>0</v>
      </c>
      <c r="M102" s="7">
        <f t="shared" si="50"/>
        <v>0</v>
      </c>
      <c r="N102" s="7">
        <f t="shared" si="50"/>
        <v>0</v>
      </c>
      <c r="O102" s="7">
        <f aca="true" t="shared" si="51" ref="O102:AB102">+O101*1440</f>
        <v>0</v>
      </c>
      <c r="P102" s="7">
        <f t="shared" si="51"/>
        <v>0</v>
      </c>
      <c r="Q102" s="7">
        <f t="shared" si="51"/>
        <v>0</v>
      </c>
      <c r="R102" s="7">
        <f t="shared" si="51"/>
        <v>0</v>
      </c>
      <c r="S102" s="7">
        <f t="shared" si="51"/>
        <v>0</v>
      </c>
      <c r="T102" s="7">
        <f t="shared" si="51"/>
        <v>0</v>
      </c>
      <c r="U102" s="7">
        <f t="shared" si="51"/>
        <v>0</v>
      </c>
      <c r="V102" s="7">
        <f t="shared" si="51"/>
        <v>0</v>
      </c>
      <c r="W102" s="7">
        <f t="shared" si="51"/>
        <v>0</v>
      </c>
      <c r="X102" s="7">
        <f t="shared" si="51"/>
        <v>0</v>
      </c>
      <c r="Y102" s="7">
        <f t="shared" si="51"/>
        <v>0</v>
      </c>
      <c r="Z102" s="7">
        <f t="shared" si="51"/>
        <v>0</v>
      </c>
      <c r="AA102" s="7">
        <f t="shared" si="51"/>
        <v>0</v>
      </c>
      <c r="AB102" s="7">
        <f t="shared" si="51"/>
        <v>0</v>
      </c>
    </row>
    <row r="103" spans="1:28" ht="12.75">
      <c r="A103" s="7" t="s">
        <v>17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ht="12.75">
      <c r="A104" s="7" t="s">
        <v>16</v>
      </c>
      <c r="B104" s="11">
        <f aca="true" t="shared" si="52" ref="B104:N104">(B102-B103)*0.4</f>
        <v>0</v>
      </c>
      <c r="C104" s="11">
        <f t="shared" si="52"/>
        <v>0</v>
      </c>
      <c r="D104" s="11">
        <f t="shared" si="52"/>
        <v>0</v>
      </c>
      <c r="E104" s="11">
        <f t="shared" si="52"/>
        <v>0</v>
      </c>
      <c r="F104" s="11">
        <f t="shared" si="52"/>
        <v>0</v>
      </c>
      <c r="G104" s="11">
        <f t="shared" si="52"/>
        <v>0</v>
      </c>
      <c r="H104" s="11">
        <f t="shared" si="52"/>
        <v>0</v>
      </c>
      <c r="I104" s="11">
        <f t="shared" si="52"/>
        <v>0</v>
      </c>
      <c r="J104" s="11">
        <f t="shared" si="52"/>
        <v>0</v>
      </c>
      <c r="K104" s="11">
        <f t="shared" si="52"/>
        <v>0</v>
      </c>
      <c r="L104" s="11">
        <f t="shared" si="52"/>
        <v>0</v>
      </c>
      <c r="M104" s="11">
        <f t="shared" si="52"/>
        <v>0</v>
      </c>
      <c r="N104" s="11">
        <f t="shared" si="52"/>
        <v>0</v>
      </c>
      <c r="O104" s="11">
        <f aca="true" t="shared" si="53" ref="O104:AB104">(O102-O103)*0.4</f>
        <v>0</v>
      </c>
      <c r="P104" s="11">
        <f t="shared" si="53"/>
        <v>0</v>
      </c>
      <c r="Q104" s="11">
        <f t="shared" si="53"/>
        <v>0</v>
      </c>
      <c r="R104" s="11">
        <f t="shared" si="53"/>
        <v>0</v>
      </c>
      <c r="S104" s="11">
        <f t="shared" si="53"/>
        <v>0</v>
      </c>
      <c r="T104" s="11">
        <f t="shared" si="53"/>
        <v>0</v>
      </c>
      <c r="U104" s="11">
        <f t="shared" si="53"/>
        <v>0</v>
      </c>
      <c r="V104" s="11">
        <f t="shared" si="53"/>
        <v>0</v>
      </c>
      <c r="W104" s="11">
        <f t="shared" si="53"/>
        <v>0</v>
      </c>
      <c r="X104" s="11">
        <f t="shared" si="53"/>
        <v>0</v>
      </c>
      <c r="Y104" s="11">
        <f t="shared" si="53"/>
        <v>0</v>
      </c>
      <c r="Z104" s="11">
        <f t="shared" si="53"/>
        <v>0</v>
      </c>
      <c r="AA104" s="11">
        <f t="shared" si="53"/>
        <v>0</v>
      </c>
      <c r="AB104" s="11">
        <f t="shared" si="53"/>
        <v>0</v>
      </c>
    </row>
    <row r="107" ht="12.75">
      <c r="A107" s="6" t="s">
        <v>38</v>
      </c>
    </row>
    <row r="108" spans="1:19" ht="12.75">
      <c r="A108" s="7" t="s">
        <v>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2.75">
      <c r="A109" s="7" t="s">
        <v>10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26"/>
    </row>
    <row r="110" spans="1:19" ht="12.75">
      <c r="A110" s="7" t="s">
        <v>11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26"/>
    </row>
    <row r="111" spans="1:19" ht="12.75">
      <c r="A111" s="7" t="s">
        <v>12</v>
      </c>
      <c r="B111" s="8">
        <f>+B109-B110</f>
        <v>0</v>
      </c>
      <c r="C111" s="8">
        <f>+C109-C110</f>
        <v>0</v>
      </c>
      <c r="D111" s="8">
        <f aca="true" t="shared" si="54" ref="D111:R111">+D109-D110</f>
        <v>0</v>
      </c>
      <c r="E111" s="8">
        <f t="shared" si="54"/>
        <v>0</v>
      </c>
      <c r="F111" s="8">
        <f t="shared" si="54"/>
        <v>0</v>
      </c>
      <c r="G111" s="8">
        <f t="shared" si="54"/>
        <v>0</v>
      </c>
      <c r="H111" s="8">
        <f t="shared" si="54"/>
        <v>0</v>
      </c>
      <c r="I111" s="8">
        <f t="shared" si="54"/>
        <v>0</v>
      </c>
      <c r="J111" s="8">
        <f t="shared" si="54"/>
        <v>0</v>
      </c>
      <c r="K111" s="8">
        <f t="shared" si="54"/>
        <v>0</v>
      </c>
      <c r="L111" s="8">
        <f t="shared" si="54"/>
        <v>0</v>
      </c>
      <c r="M111" s="8">
        <f t="shared" si="54"/>
        <v>0</v>
      </c>
      <c r="N111" s="8">
        <f t="shared" si="54"/>
        <v>0</v>
      </c>
      <c r="O111" s="8">
        <f t="shared" si="54"/>
        <v>0</v>
      </c>
      <c r="P111" s="8">
        <f t="shared" si="54"/>
        <v>0</v>
      </c>
      <c r="Q111" s="8">
        <f t="shared" si="54"/>
        <v>0</v>
      </c>
      <c r="R111" s="8">
        <f t="shared" si="54"/>
        <v>0</v>
      </c>
      <c r="S111" s="23"/>
    </row>
    <row r="112" spans="1:19" ht="12.75">
      <c r="A112" s="7" t="s">
        <v>13</v>
      </c>
      <c r="B112" s="9">
        <v>0.21041666666666667</v>
      </c>
      <c r="C112" s="9">
        <v>0.21041666666666667</v>
      </c>
      <c r="D112" s="9">
        <v>0.210416666666667</v>
      </c>
      <c r="E112" s="9">
        <v>0.210416666666667</v>
      </c>
      <c r="F112" s="9">
        <v>0.210416666666667</v>
      </c>
      <c r="G112" s="9">
        <v>0.210416666666667</v>
      </c>
      <c r="H112" s="9">
        <v>0.210416666666667</v>
      </c>
      <c r="I112" s="9">
        <v>0.210416666666667</v>
      </c>
      <c r="J112" s="9">
        <v>0.210416666666667</v>
      </c>
      <c r="K112" s="9">
        <v>0.210416666666667</v>
      </c>
      <c r="L112" s="9">
        <v>0.210416666666667</v>
      </c>
      <c r="M112" s="9">
        <v>0.210416666666667</v>
      </c>
      <c r="N112" s="9">
        <v>0.210416666666667</v>
      </c>
      <c r="O112" s="9">
        <v>0.210416666666667</v>
      </c>
      <c r="P112" s="9">
        <v>0.210416666666667</v>
      </c>
      <c r="Q112" s="9">
        <v>0.210416666666667</v>
      </c>
      <c r="R112" s="9">
        <v>0.210416666666667</v>
      </c>
      <c r="S112" s="23"/>
    </row>
    <row r="113" spans="1:19" ht="12.75">
      <c r="A113" s="7" t="s">
        <v>14</v>
      </c>
      <c r="B113" s="10">
        <f>IF(B111&gt;B112,B111-B112,0)</f>
        <v>0</v>
      </c>
      <c r="C113" s="10">
        <f>IF(C111&gt;C112,C111-C112,0)</f>
        <v>0</v>
      </c>
      <c r="D113" s="10">
        <f aca="true" t="shared" si="55" ref="D113:R113">IF(D111&gt;D112,D111-D112,0)</f>
        <v>0</v>
      </c>
      <c r="E113" s="10">
        <f t="shared" si="55"/>
        <v>0</v>
      </c>
      <c r="F113" s="10">
        <f t="shared" si="55"/>
        <v>0</v>
      </c>
      <c r="G113" s="10">
        <f t="shared" si="55"/>
        <v>0</v>
      </c>
      <c r="H113" s="10">
        <f t="shared" si="55"/>
        <v>0</v>
      </c>
      <c r="I113" s="10">
        <f t="shared" si="55"/>
        <v>0</v>
      </c>
      <c r="J113" s="10">
        <f t="shared" si="55"/>
        <v>0</v>
      </c>
      <c r="K113" s="10">
        <f t="shared" si="55"/>
        <v>0</v>
      </c>
      <c r="L113" s="10">
        <f t="shared" si="55"/>
        <v>0</v>
      </c>
      <c r="M113" s="10">
        <f t="shared" si="55"/>
        <v>0</v>
      </c>
      <c r="N113" s="10">
        <f t="shared" si="55"/>
        <v>0</v>
      </c>
      <c r="O113" s="10">
        <f t="shared" si="55"/>
        <v>0</v>
      </c>
      <c r="P113" s="10">
        <f t="shared" si="55"/>
        <v>0</v>
      </c>
      <c r="Q113" s="10">
        <f t="shared" si="55"/>
        <v>0</v>
      </c>
      <c r="R113" s="10">
        <f t="shared" si="55"/>
        <v>0</v>
      </c>
      <c r="S113" s="24"/>
    </row>
    <row r="114" spans="1:19" ht="12.75">
      <c r="A114" s="7" t="s">
        <v>15</v>
      </c>
      <c r="B114" s="7">
        <f>+B113*1440</f>
        <v>0</v>
      </c>
      <c r="C114" s="7">
        <f>+C113*1440</f>
        <v>0</v>
      </c>
      <c r="D114" s="7">
        <f aca="true" t="shared" si="56" ref="D114:R114">+D113*1440</f>
        <v>0</v>
      </c>
      <c r="E114" s="7">
        <f t="shared" si="56"/>
        <v>0</v>
      </c>
      <c r="F114" s="7">
        <f t="shared" si="56"/>
        <v>0</v>
      </c>
      <c r="G114" s="7">
        <f t="shared" si="56"/>
        <v>0</v>
      </c>
      <c r="H114" s="7">
        <f t="shared" si="56"/>
        <v>0</v>
      </c>
      <c r="I114" s="7">
        <f t="shared" si="56"/>
        <v>0</v>
      </c>
      <c r="J114" s="7">
        <f t="shared" si="56"/>
        <v>0</v>
      </c>
      <c r="K114" s="7">
        <f t="shared" si="56"/>
        <v>0</v>
      </c>
      <c r="L114" s="7">
        <f t="shared" si="56"/>
        <v>0</v>
      </c>
      <c r="M114" s="7">
        <f t="shared" si="56"/>
        <v>0</v>
      </c>
      <c r="N114" s="7">
        <f t="shared" si="56"/>
        <v>0</v>
      </c>
      <c r="O114" s="7">
        <f t="shared" si="56"/>
        <v>0</v>
      </c>
      <c r="P114" s="7">
        <f t="shared" si="56"/>
        <v>0</v>
      </c>
      <c r="Q114" s="7">
        <f t="shared" si="56"/>
        <v>0</v>
      </c>
      <c r="R114" s="7">
        <f t="shared" si="56"/>
        <v>0</v>
      </c>
      <c r="S114" s="22"/>
    </row>
    <row r="115" spans="1:19" ht="12.75">
      <c r="A115" s="7" t="s">
        <v>17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2"/>
    </row>
    <row r="116" spans="1:19" ht="12.75">
      <c r="A116" s="7" t="s">
        <v>16</v>
      </c>
      <c r="B116" s="11">
        <f>(B114-B115)*0.4</f>
        <v>0</v>
      </c>
      <c r="C116" s="11">
        <f>(C114-C115)*0.4</f>
        <v>0</v>
      </c>
      <c r="D116" s="11">
        <f aca="true" t="shared" si="57" ref="D116:R116">(D114-D115)*0.4</f>
        <v>0</v>
      </c>
      <c r="E116" s="11">
        <f t="shared" si="57"/>
        <v>0</v>
      </c>
      <c r="F116" s="11">
        <f t="shared" si="57"/>
        <v>0</v>
      </c>
      <c r="G116" s="11">
        <f t="shared" si="57"/>
        <v>0</v>
      </c>
      <c r="H116" s="11">
        <f t="shared" si="57"/>
        <v>0</v>
      </c>
      <c r="I116" s="11">
        <f t="shared" si="57"/>
        <v>0</v>
      </c>
      <c r="J116" s="11">
        <f t="shared" si="57"/>
        <v>0</v>
      </c>
      <c r="K116" s="11">
        <f t="shared" si="57"/>
        <v>0</v>
      </c>
      <c r="L116" s="11">
        <f t="shared" si="57"/>
        <v>0</v>
      </c>
      <c r="M116" s="11">
        <f t="shared" si="57"/>
        <v>0</v>
      </c>
      <c r="N116" s="11">
        <f t="shared" si="57"/>
        <v>0</v>
      </c>
      <c r="O116" s="11">
        <f t="shared" si="57"/>
        <v>0</v>
      </c>
      <c r="P116" s="11">
        <f t="shared" si="57"/>
        <v>0</v>
      </c>
      <c r="Q116" s="11">
        <f t="shared" si="57"/>
        <v>0</v>
      </c>
      <c r="R116" s="11">
        <f t="shared" si="57"/>
        <v>0</v>
      </c>
      <c r="S116" s="25"/>
    </row>
  </sheetData>
  <sheetProtection/>
  <printOptions/>
  <pageMargins left="0" right="0" top="0.984251968503937" bottom="0.3937007874015748" header="0.5118110236220472" footer="0.11811023622047245"/>
  <pageSetup horizontalDpi="300" verticalDpi="300" orientation="landscape" paperSize="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Ashburton Pony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Ashburton Pony Club</dc:creator>
  <cp:keywords/>
  <dc:description/>
  <cp:lastModifiedBy>Margaret</cp:lastModifiedBy>
  <cp:lastPrinted>2018-07-15T04:01:59Z</cp:lastPrinted>
  <dcterms:created xsi:type="dcterms:W3CDTF">2004-01-09T06:37:25Z</dcterms:created>
  <dcterms:modified xsi:type="dcterms:W3CDTF">2018-07-15T07:56:34Z</dcterms:modified>
  <cp:category/>
  <cp:version/>
  <cp:contentType/>
  <cp:contentStatus/>
</cp:coreProperties>
</file>